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homas\Dropbox\IVESPA_manuscript\IVESPA_website\Data_v2\Website_Data_v2\"/>
    </mc:Choice>
  </mc:AlternateContent>
  <bookViews>
    <workbookView xWindow="0" yWindow="0" windowWidth="23040" windowHeight="8520" activeTab="1"/>
  </bookViews>
  <sheets>
    <sheet name="TJA" sheetId="2" r:id="rId1"/>
    <sheet name="Other DCs" sheetId="3" r:id="rId2"/>
  </sheets>
  <calcPr calcId="162913"/>
</workbook>
</file>

<file path=xl/calcChain.xml><?xml version="1.0" encoding="utf-8"?>
<calcChain xmlns="http://schemas.openxmlformats.org/spreadsheetml/2006/main">
  <c r="N152" i="3" l="1"/>
  <c r="M152" i="3"/>
  <c r="M151" i="3"/>
  <c r="M139" i="3"/>
  <c r="M110" i="3"/>
  <c r="M109" i="3"/>
  <c r="M108" i="3"/>
  <c r="M103" i="3"/>
  <c r="M102" i="3"/>
  <c r="M101" i="3"/>
  <c r="N99" i="3"/>
  <c r="M99" i="3"/>
  <c r="N89" i="3"/>
  <c r="M89" i="3"/>
  <c r="M87" i="3"/>
  <c r="M86" i="3"/>
  <c r="R85" i="3"/>
  <c r="M85" i="3"/>
  <c r="N78" i="3"/>
  <c r="M78" i="3"/>
  <c r="N77" i="3"/>
  <c r="M77" i="3"/>
  <c r="N71" i="3"/>
  <c r="M71" i="3"/>
  <c r="R53" i="3"/>
  <c r="M53" i="3"/>
  <c r="N53" i="3" s="1"/>
  <c r="R52" i="3"/>
  <c r="N52" i="3"/>
  <c r="M52" i="3"/>
  <c r="R51" i="3"/>
  <c r="N51" i="3"/>
  <c r="M51" i="3"/>
  <c r="R50" i="3"/>
  <c r="N50" i="3"/>
  <c r="M50" i="3"/>
  <c r="R49" i="3"/>
  <c r="M49" i="3"/>
  <c r="N49" i="3" s="1"/>
  <c r="G49" i="3"/>
  <c r="M37" i="3"/>
  <c r="N37" i="3" s="1"/>
  <c r="M33" i="3"/>
  <c r="M32" i="3"/>
  <c r="M31" i="3"/>
  <c r="M30" i="3"/>
  <c r="M29" i="3"/>
  <c r="M28" i="3"/>
  <c r="N20" i="3"/>
  <c r="M20" i="3"/>
  <c r="N13" i="3"/>
  <c r="M13" i="3"/>
  <c r="N129" i="2"/>
  <c r="M129" i="2"/>
  <c r="N128" i="2"/>
  <c r="M128" i="2"/>
  <c r="N127" i="2"/>
  <c r="M127" i="2"/>
  <c r="N126" i="2"/>
  <c r="M126" i="2"/>
  <c r="N122" i="2"/>
  <c r="M122" i="2"/>
  <c r="N119" i="2"/>
  <c r="M119" i="2"/>
  <c r="N118" i="2"/>
  <c r="M118" i="2"/>
  <c r="N117" i="2"/>
  <c r="M117" i="2"/>
  <c r="N116" i="2"/>
  <c r="M116" i="2"/>
  <c r="N115" i="2"/>
  <c r="M115" i="2"/>
  <c r="N114" i="2"/>
  <c r="M114" i="2"/>
  <c r="N113" i="2"/>
  <c r="M113" i="2"/>
  <c r="N112" i="2"/>
  <c r="M112" i="2"/>
  <c r="N111" i="2"/>
  <c r="M111" i="2"/>
  <c r="N91" i="2"/>
  <c r="M91" i="2"/>
  <c r="N90" i="2"/>
  <c r="M90" i="2"/>
  <c r="N89" i="2"/>
  <c r="M89" i="2"/>
  <c r="N87" i="2"/>
  <c r="M87" i="2"/>
  <c r="N85" i="2"/>
  <c r="M85" i="2"/>
  <c r="N84" i="2"/>
  <c r="M84" i="2"/>
  <c r="N83" i="2"/>
  <c r="M83" i="2"/>
  <c r="N82" i="2"/>
  <c r="M82" i="2"/>
  <c r="N81" i="2"/>
  <c r="M81" i="2"/>
  <c r="N79" i="2"/>
  <c r="M79" i="2"/>
  <c r="N78" i="2"/>
  <c r="M78" i="2"/>
  <c r="N77" i="2"/>
  <c r="M77" i="2"/>
  <c r="N75" i="2"/>
  <c r="M75" i="2"/>
  <c r="N73" i="2"/>
  <c r="M73" i="2"/>
  <c r="N72" i="2"/>
  <c r="M72" i="2"/>
  <c r="N64" i="2"/>
  <c r="M64" i="2"/>
  <c r="N62" i="2"/>
  <c r="M62" i="2"/>
  <c r="N42" i="2"/>
  <c r="M42" i="2"/>
  <c r="N41" i="2"/>
  <c r="M41" i="2"/>
  <c r="N40" i="2"/>
  <c r="M40" i="2"/>
  <c r="N39" i="2"/>
  <c r="M39" i="2"/>
  <c r="N38" i="2"/>
  <c r="M38" i="2"/>
  <c r="N21" i="2"/>
  <c r="M21" i="2"/>
  <c r="N15" i="2"/>
  <c r="M15" i="2"/>
  <c r="N12" i="2"/>
  <c r="M12" i="2"/>
  <c r="I11" i="2"/>
  <c r="N10" i="2"/>
  <c r="M10" i="2"/>
  <c r="I10" i="2"/>
  <c r="N9" i="2"/>
  <c r="M9" i="2"/>
  <c r="N7" i="2"/>
  <c r="M7" i="2"/>
  <c r="I7" i="2"/>
  <c r="N6" i="2"/>
  <c r="M6" i="2"/>
  <c r="N5" i="2"/>
  <c r="M5" i="2"/>
</calcChain>
</file>

<file path=xl/sharedStrings.xml><?xml version="1.0" encoding="utf-8"?>
<sst xmlns="http://schemas.openxmlformats.org/spreadsheetml/2006/main" count="1263" uniqueCount="379">
  <si>
    <t>Volcano</t>
  </si>
  <si>
    <t>Year</t>
  </si>
  <si>
    <t>Event</t>
  </si>
  <si>
    <t>IVESPA ID</t>
  </si>
  <si>
    <t>Duration (hours)</t>
  </si>
  <si>
    <t>Mass of tephra fallout (kg)</t>
  </si>
  <si>
    <t>Best estimate</t>
  </si>
  <si>
    <t>Flag</t>
  </si>
  <si>
    <t>Uncertainty</t>
  </si>
  <si>
    <t>Uncertainty (low)</t>
  </si>
  <si>
    <t>Uncertainty (high)</t>
  </si>
  <si>
    <t>Agung</t>
  </si>
  <si>
    <t>March</t>
  </si>
  <si>
    <t>AGU1963_01</t>
  </si>
  <si>
    <t>May</t>
  </si>
  <si>
    <t>AGU1963_02</t>
  </si>
  <si>
    <t>Anatahan</t>
  </si>
  <si>
    <t>ANA2003_01</t>
  </si>
  <si>
    <t>June</t>
  </si>
  <si>
    <t>ANA2003_02</t>
  </si>
  <si>
    <t>Augustine</t>
  </si>
  <si>
    <t>AUG2006_01</t>
  </si>
  <si>
    <t>Bezymianny</t>
  </si>
  <si>
    <t>30 March</t>
  </si>
  <si>
    <t>BEZ1956_01</t>
  </si>
  <si>
    <t>13 October</t>
  </si>
  <si>
    <t>BEZ1984_01</t>
  </si>
  <si>
    <t>11 January</t>
  </si>
  <si>
    <t>BEZ2005_01</t>
  </si>
  <si>
    <t>24 December</t>
  </si>
  <si>
    <t>BEZ2006_01</t>
  </si>
  <si>
    <t>17 December</t>
  </si>
  <si>
    <t>BEZ2009_01</t>
  </si>
  <si>
    <t>3.40E+09</t>
  </si>
  <si>
    <t>Calbuco</t>
  </si>
  <si>
    <t>22 April</t>
  </si>
  <si>
    <t>CAL2015_01</t>
  </si>
  <si>
    <t>23 April</t>
  </si>
  <si>
    <t>CAL2015_02</t>
  </si>
  <si>
    <t>Cerro Hudson</t>
  </si>
  <si>
    <t>CHU1991_01</t>
  </si>
  <si>
    <t>CHU1991_02</t>
  </si>
  <si>
    <t>Cerro Negro</t>
  </si>
  <si>
    <t>October-December</t>
  </si>
  <si>
    <t>CNG1968_01</t>
  </si>
  <si>
    <t>5.00E+09</t>
  </si>
  <si>
    <t>3 February</t>
  </si>
  <si>
    <t>CNG1971_01</t>
  </si>
  <si>
    <t>9 April</t>
  </si>
  <si>
    <t>CNG1992_01</t>
  </si>
  <si>
    <t>29 November</t>
  </si>
  <si>
    <t>CNG1995_01</t>
  </si>
  <si>
    <t>5 August</t>
  </si>
  <si>
    <t>CNG1999_01</t>
  </si>
  <si>
    <t>Chaitén</t>
  </si>
  <si>
    <t>layer alpha</t>
  </si>
  <si>
    <t>CHA2008_01</t>
  </si>
  <si>
    <t>layer A-M</t>
  </si>
  <si>
    <t>CHA2008_02</t>
  </si>
  <si>
    <t>layer beta</t>
  </si>
  <si>
    <t>CHA2008_03</t>
  </si>
  <si>
    <t>Chikurachki</t>
  </si>
  <si>
    <t>November</t>
  </si>
  <si>
    <t>CHI1986_01</t>
  </si>
  <si>
    <t>Cordón Caulle</t>
  </si>
  <si>
    <t>layer A-F</t>
  </si>
  <si>
    <t>COR2011_01</t>
  </si>
  <si>
    <t>layer H</t>
  </si>
  <si>
    <t>COR2011_02</t>
  </si>
  <si>
    <t>layer K2</t>
  </si>
  <si>
    <t>COR2011_03</t>
  </si>
  <si>
    <t>Cotopaxi</t>
  </si>
  <si>
    <t>1st phase</t>
  </si>
  <si>
    <t>COT2015_01</t>
  </si>
  <si>
    <t>2nd phase</t>
  </si>
  <si>
    <t>COT2015_02</t>
  </si>
  <si>
    <t>3rd phase</t>
  </si>
  <si>
    <t>COT2015_03</t>
  </si>
  <si>
    <t>4th phase</t>
  </si>
  <si>
    <t>COT2015_04</t>
  </si>
  <si>
    <t>El Chichón</t>
  </si>
  <si>
    <t>A1</t>
  </si>
  <si>
    <t>ELC1982_01</t>
  </si>
  <si>
    <t>B</t>
  </si>
  <si>
    <t>ELC1982_02</t>
  </si>
  <si>
    <t>C</t>
  </si>
  <si>
    <t>ELC1982_03</t>
  </si>
  <si>
    <t>Etna</t>
  </si>
  <si>
    <t>22 July</t>
  </si>
  <si>
    <t>ETN1998_01</t>
  </si>
  <si>
    <t>21 July</t>
  </si>
  <si>
    <t>ETN2001_01</t>
  </si>
  <si>
    <t>1.75E+09</t>
  </si>
  <si>
    <t>27 October</t>
  </si>
  <si>
    <t>ETN2002_01</t>
  </si>
  <si>
    <t>28 October</t>
  </si>
  <si>
    <t>ETN2002_02</t>
  </si>
  <si>
    <t>31 October</t>
  </si>
  <si>
    <t>ETN2002_03</t>
  </si>
  <si>
    <t>4 November</t>
  </si>
  <si>
    <t>ETN2002_04</t>
  </si>
  <si>
    <t>16 November</t>
  </si>
  <si>
    <t>ETN2006_01</t>
  </si>
  <si>
    <t>24 November</t>
  </si>
  <si>
    <t>ETN2006_02</t>
  </si>
  <si>
    <t>1.00E+08</t>
  </si>
  <si>
    <t>12 January</t>
  </si>
  <si>
    <t>ETN2011_01</t>
  </si>
  <si>
    <t>23 February</t>
  </si>
  <si>
    <t>ETN2013_01</t>
  </si>
  <si>
    <t>2.00E+09</t>
  </si>
  <si>
    <t>1.00E+09</t>
  </si>
  <si>
    <t>26 October</t>
  </si>
  <si>
    <t>ETN2013_02</t>
  </si>
  <si>
    <t>23 November</t>
  </si>
  <si>
    <t>ETN2013_03</t>
  </si>
  <si>
    <t>18 &amp; 19 May</t>
  </si>
  <si>
    <t>ETN2016_01</t>
  </si>
  <si>
    <t>21 May</t>
  </si>
  <si>
    <t>ETN2016_02</t>
  </si>
  <si>
    <t>Eyjafjallajökull</t>
  </si>
  <si>
    <t>14-16 April</t>
  </si>
  <si>
    <t>EYJ2010_01</t>
  </si>
  <si>
    <t>17 April</t>
  </si>
  <si>
    <t>EYJ2010_02</t>
  </si>
  <si>
    <t>18 April - 21 May</t>
  </si>
  <si>
    <t>EYJ2010_03</t>
  </si>
  <si>
    <t>4-8 May</t>
  </si>
  <si>
    <t>EYJ2010_04</t>
  </si>
  <si>
    <t>Fuego</t>
  </si>
  <si>
    <t>14 September</t>
  </si>
  <si>
    <t>FUE1971_01</t>
  </si>
  <si>
    <t>14 October</t>
  </si>
  <si>
    <t>FUE1974_01</t>
  </si>
  <si>
    <t>Grímsvötn</t>
  </si>
  <si>
    <t>Unit C</t>
  </si>
  <si>
    <t>GRI2004_01</t>
  </si>
  <si>
    <t>Unit E</t>
  </si>
  <si>
    <t>GRI2004_02</t>
  </si>
  <si>
    <t>4.97E+09</t>
  </si>
  <si>
    <t>GRI2011_01</t>
  </si>
  <si>
    <t>Hekla</t>
  </si>
  <si>
    <t>29 March brown-grey tephra</t>
  </si>
  <si>
    <t>HEK1947_01</t>
  </si>
  <si>
    <t>29 March brown-black tephra</t>
  </si>
  <si>
    <t>HEK1947_02</t>
  </si>
  <si>
    <t>5 May</t>
  </si>
  <si>
    <t>HEK1970_01</t>
  </si>
  <si>
    <t>17 August</t>
  </si>
  <si>
    <t>HEK1980_01</t>
  </si>
  <si>
    <t>17 January</t>
  </si>
  <si>
    <t>HEK1991_01</t>
  </si>
  <si>
    <t>26 February</t>
  </si>
  <si>
    <t>HEK2000_01</t>
  </si>
  <si>
    <t>St. Helens</t>
  </si>
  <si>
    <t>18 May co-blast plume</t>
  </si>
  <si>
    <t>HEL1980_01</t>
  </si>
  <si>
    <t>18 May plinian</t>
  </si>
  <si>
    <t>HEL1980_02</t>
  </si>
  <si>
    <t>25 May</t>
  </si>
  <si>
    <t>HEL1980_03</t>
  </si>
  <si>
    <t>12 June</t>
  </si>
  <si>
    <t>HEL1980_04</t>
  </si>
  <si>
    <t>HEL1980_05</t>
  </si>
  <si>
    <t>4.00E+09</t>
  </si>
  <si>
    <t>8 March</t>
  </si>
  <si>
    <t>HEL2005_01</t>
  </si>
  <si>
    <t>Kasatochi</t>
  </si>
  <si>
    <t>7 August</t>
  </si>
  <si>
    <t>KAS2008_01</t>
  </si>
  <si>
    <t>Kelut</t>
  </si>
  <si>
    <t>31 August</t>
  </si>
  <si>
    <t>KEL1951_01</t>
  </si>
  <si>
    <t>Unit P</t>
  </si>
  <si>
    <t>KEL1990_01</t>
  </si>
  <si>
    <t>Unit B</t>
  </si>
  <si>
    <t>KEL2014_01</t>
  </si>
  <si>
    <t>Láscar</t>
  </si>
  <si>
    <t>18 April</t>
  </si>
  <si>
    <t>LAS1993_01</t>
  </si>
  <si>
    <t>Merapi</t>
  </si>
  <si>
    <t>MER2010_01</t>
  </si>
  <si>
    <t>Miyakejima</t>
  </si>
  <si>
    <t>8 July</t>
  </si>
  <si>
    <t>MIY2000_01</t>
  </si>
  <si>
    <t>10 August</t>
  </si>
  <si>
    <t>MIY2000_02</t>
  </si>
  <si>
    <t>18 August</t>
  </si>
  <si>
    <t>MIY2000_03</t>
  </si>
  <si>
    <t>Soufrière Hills Montserrat</t>
  </si>
  <si>
    <t>26 September</t>
  </si>
  <si>
    <t>SHM1997_01</t>
  </si>
  <si>
    <t>Nakadake - Asosan</t>
  </si>
  <si>
    <t>NAK2015_01</t>
  </si>
  <si>
    <t>Nevado del Ruiz</t>
  </si>
  <si>
    <t>13 November</t>
  </si>
  <si>
    <t>NEV1985_01</t>
  </si>
  <si>
    <t>Ngauruhoe</t>
  </si>
  <si>
    <t>19 February</t>
  </si>
  <si>
    <t>NGA1975_01</t>
  </si>
  <si>
    <t>Okmok</t>
  </si>
  <si>
    <t>Basal unit</t>
  </si>
  <si>
    <t>OKM2008_01</t>
  </si>
  <si>
    <t>Upper layer</t>
  </si>
  <si>
    <t>OKM2008_02</t>
  </si>
  <si>
    <t>Ontake</t>
  </si>
  <si>
    <t>27 September</t>
  </si>
  <si>
    <t>ONT2014_01</t>
  </si>
  <si>
    <t>Pinatubo</t>
  </si>
  <si>
    <t>Layer A</t>
  </si>
  <si>
    <t>PIN1991_01</t>
  </si>
  <si>
    <t>Layer C</t>
  </si>
  <si>
    <t>PIN1991_02</t>
  </si>
  <si>
    <t>Popocatépetl</t>
  </si>
  <si>
    <t>30 April</t>
  </si>
  <si>
    <t>POP1996_01</t>
  </si>
  <si>
    <t>POP1996_02</t>
  </si>
  <si>
    <t>30 June</t>
  </si>
  <si>
    <t>POP1997_01</t>
  </si>
  <si>
    <t>Quizapu</t>
  </si>
  <si>
    <t>10 April</t>
  </si>
  <si>
    <t>QUI1932_01</t>
  </si>
  <si>
    <t>Redoubt</t>
  </si>
  <si>
    <t>14 December</t>
  </si>
  <si>
    <t>RED1989_01</t>
  </si>
  <si>
    <t>7.50E+08</t>
  </si>
  <si>
    <t>3.50E+08</t>
  </si>
  <si>
    <t>15 December</t>
  </si>
  <si>
    <t>RED1989_02</t>
  </si>
  <si>
    <t>19 December</t>
  </si>
  <si>
    <t>RED1989_03</t>
  </si>
  <si>
    <t>5.00E+08</t>
  </si>
  <si>
    <t>2 January</t>
  </si>
  <si>
    <t>RED1990_01</t>
  </si>
  <si>
    <t>3.90E+10</t>
  </si>
  <si>
    <t>8 January</t>
  </si>
  <si>
    <t>RED1990_02</t>
  </si>
  <si>
    <t>7.45E+09</t>
  </si>
  <si>
    <t>16 January</t>
  </si>
  <si>
    <t>RED1990_03</t>
  </si>
  <si>
    <t>3.50E+09</t>
  </si>
  <si>
    <t>15 February</t>
  </si>
  <si>
    <t>RED1990_04</t>
  </si>
  <si>
    <t>8.75E+09</t>
  </si>
  <si>
    <t>21 February</t>
  </si>
  <si>
    <t>RED1990_05</t>
  </si>
  <si>
    <t>2.50E+09</t>
  </si>
  <si>
    <t>24 February</t>
  </si>
  <si>
    <t>RED1990_06</t>
  </si>
  <si>
    <t>28 February</t>
  </si>
  <si>
    <t>RED1990_07</t>
  </si>
  <si>
    <t>1.70E+09</t>
  </si>
  <si>
    <t>4 March</t>
  </si>
  <si>
    <t>RED1990_08</t>
  </si>
  <si>
    <t>4.45E+09</t>
  </si>
  <si>
    <t>9 March</t>
  </si>
  <si>
    <t>RED1990_09</t>
  </si>
  <si>
    <t>1.35E+09</t>
  </si>
  <si>
    <t>14 March</t>
  </si>
  <si>
    <t>RED1990_10</t>
  </si>
  <si>
    <t>1.60E+09</t>
  </si>
  <si>
    <t>23 March</t>
  </si>
  <si>
    <t>RED1990_11</t>
  </si>
  <si>
    <t>29 March</t>
  </si>
  <si>
    <t>RED1990_12</t>
  </si>
  <si>
    <t>6 April</t>
  </si>
  <si>
    <t>RED1990_13</t>
  </si>
  <si>
    <t>9.00E+08</t>
  </si>
  <si>
    <t>15 April</t>
  </si>
  <si>
    <t>RED1990_14</t>
  </si>
  <si>
    <t>21 April</t>
  </si>
  <si>
    <t>RED1990_15</t>
  </si>
  <si>
    <t>1.15E+09</t>
  </si>
  <si>
    <t>Events 1-4</t>
  </si>
  <si>
    <t>RED2009_01</t>
  </si>
  <si>
    <t>Event 5</t>
  </si>
  <si>
    <t>RED2009_02</t>
  </si>
  <si>
    <t>Event 6</t>
  </si>
  <si>
    <t>RED2009_03</t>
  </si>
  <si>
    <t>Events 7-8</t>
  </si>
  <si>
    <t>RED2009_04</t>
  </si>
  <si>
    <t>Events 9-18</t>
  </si>
  <si>
    <t>RED2009_05</t>
  </si>
  <si>
    <t>Event 19</t>
  </si>
  <si>
    <t>RED2009_06</t>
  </si>
  <si>
    <t>Reventador</t>
  </si>
  <si>
    <t>3 November</t>
  </si>
  <si>
    <t>REV2002_01</t>
  </si>
  <si>
    <t>Ruapehu</t>
  </si>
  <si>
    <t>11 October</t>
  </si>
  <si>
    <t>RUA1995_01</t>
  </si>
  <si>
    <t>RUA1995_02</t>
  </si>
  <si>
    <t>17 June</t>
  </si>
  <si>
    <t>RUA1996_01</t>
  </si>
  <si>
    <t>Santa Maria</t>
  </si>
  <si>
    <t>25 October</t>
  </si>
  <si>
    <t>STM1902_01</t>
  </si>
  <si>
    <t>Sarychev Peak</t>
  </si>
  <si>
    <t>12-16 June</t>
  </si>
  <si>
    <t>SAR2009_01</t>
  </si>
  <si>
    <t>Shinmoedake</t>
  </si>
  <si>
    <t>Phase SP1+SP2</t>
  </si>
  <si>
    <t>SMD2011_01</t>
  </si>
  <si>
    <t>Phase SP3</t>
  </si>
  <si>
    <t>SMD2011_02</t>
  </si>
  <si>
    <t>Shishaldin</t>
  </si>
  <si>
    <t>19 April</t>
  </si>
  <si>
    <t>SHI1999_01</t>
  </si>
  <si>
    <t>Soufrière St. Vincent</t>
  </si>
  <si>
    <t>26 April</t>
  </si>
  <si>
    <t>SSV1979_01</t>
  </si>
  <si>
    <t>Spurr</t>
  </si>
  <si>
    <t>27 June</t>
  </si>
  <si>
    <t>SPU1992_01</t>
  </si>
  <si>
    <t>SPU1992_02</t>
  </si>
  <si>
    <t>17 September</t>
  </si>
  <si>
    <t>SPU1992_03</t>
  </si>
  <si>
    <t>Stromboli</t>
  </si>
  <si>
    <t>5 April</t>
  </si>
  <si>
    <t>STR2003_01</t>
  </si>
  <si>
    <t>Tungurahua</t>
  </si>
  <si>
    <t>4 August</t>
  </si>
  <si>
    <t>TUN2001_01</t>
  </si>
  <si>
    <t>TUN2006_01</t>
  </si>
  <si>
    <t>14 July</t>
  </si>
  <si>
    <t>TUN2013_01</t>
  </si>
  <si>
    <t>1 February</t>
  </si>
  <si>
    <t>TUN2014_01</t>
  </si>
  <si>
    <t>Tyatya</t>
  </si>
  <si>
    <t>15 July</t>
  </si>
  <si>
    <t>TYA1973_01</t>
  </si>
  <si>
    <t>Villarrica</t>
  </si>
  <si>
    <t>3 March</t>
  </si>
  <si>
    <t>VIL2015_01</t>
  </si>
  <si>
    <t>6.00E+08</t>
  </si>
  <si>
    <t>Date (UTC)</t>
  </si>
  <si>
    <t>Co-author</t>
  </si>
  <si>
    <t>SO2 height (km asl)</t>
  </si>
  <si>
    <t>Thomas J. Aubry</t>
  </si>
  <si>
    <t>Event 9</t>
  </si>
  <si>
    <t>P1</t>
  </si>
  <si>
    <t>P2</t>
  </si>
  <si>
    <t>Guillaume Carazzo</t>
  </si>
  <si>
    <t>David Jessop</t>
  </si>
  <si>
    <t>Samantha Engwell</t>
  </si>
  <si>
    <t>Kristi Wallace</t>
  </si>
  <si>
    <t>Alexa Van Eaton</t>
  </si>
  <si>
    <t>Sebastien Biass</t>
  </si>
  <si>
    <t>Julia Eychenne</t>
  </si>
  <si>
    <t>Isabelle Taylor</t>
  </si>
  <si>
    <t>Mathieu Gouhier</t>
  </si>
  <si>
    <t>Larry G. Mastin</t>
  </si>
  <si>
    <t>Costanza Bonadonna</t>
  </si>
  <si>
    <t>Simona Scollo</t>
  </si>
  <si>
    <t>Marcus Bursik</t>
  </si>
  <si>
    <t>Roy G. Grainger</t>
  </si>
  <si>
    <t>2.60E+10</t>
  </si>
  <si>
    <t>7.80E+10</t>
  </si>
  <si>
    <t>1.49E+10</t>
  </si>
  <si>
    <t>2.33E+09</t>
  </si>
  <si>
    <t>7.00E+09</t>
  </si>
  <si>
    <t>5.83E+09</t>
  </si>
  <si>
    <t>1.75E+10</t>
  </si>
  <si>
    <t>1.67E+09</t>
  </si>
  <si>
    <t>1.33E+09</t>
  </si>
  <si>
    <t>1.13E+09</t>
  </si>
  <si>
    <t>2.97E+09</t>
  </si>
  <si>
    <t>8.90E+09</t>
  </si>
  <si>
    <t>2.70E+09</t>
  </si>
  <si>
    <t>1.07E+09</t>
  </si>
  <si>
    <t>3.20E+09</t>
  </si>
  <si>
    <t>3.33E+08</t>
  </si>
  <si>
    <t>1.17E+09</t>
  </si>
  <si>
    <t>1.80E+09</t>
  </si>
  <si>
    <t>7.67E+08</t>
  </si>
  <si>
    <t>2.30E+09</t>
  </si>
  <si>
    <t>A. Mark Jellinek</t>
  </si>
  <si>
    <t>Height of tephra plume top (km asl)</t>
  </si>
  <si>
    <t>Spreading height of the umbrella cloud (km asl)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</si>
</sst>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\ hh:mm:ss"/>
    <numFmt numFmtId="165" formatCode="d/m/yyyy\ hh:mm"/>
    <numFmt numFmtId="166" formatCode="d/m/yyyy\ hh:mm:ss"/>
  </numFmts>
  <fonts count="8" x14ac:knownFonts="1">
    <font>
      <sz val="10"/>
      <color rgb="FF000000"/>
      <name val="Arial"/>
    </font>
    <font>
      <b/>
      <sz val="10"/>
      <color theme="1"/>
      <name val="Arial"/>
    </font>
    <font>
      <i/>
      <sz val="10"/>
      <color theme="1"/>
      <name val="Arial"/>
    </font>
    <font>
      <sz val="11"/>
      <color rgb="FF000000"/>
      <name val="Calibri"/>
    </font>
    <font>
      <sz val="10"/>
      <color rgb="FF000000"/>
      <name val="Arial"/>
    </font>
    <font>
      <sz val="10"/>
      <color theme="1"/>
      <name val="Arial"/>
    </font>
    <font>
      <sz val="10"/>
      <color rgb="FF000000"/>
      <name val="Roboto"/>
    </font>
    <font>
      <b/>
      <i/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6D9EEB"/>
        <bgColor rgb="FF6D9EEB"/>
      </patternFill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theme="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1" fillId="2" borderId="0" xfId="0" applyFont="1" applyFill="1" applyAlignment="1">
      <alignment horizontal="center" wrapText="1"/>
    </xf>
    <xf numFmtId="0" fontId="2" fillId="3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0" fontId="3" fillId="4" borderId="0" xfId="0" applyFont="1" applyFill="1" applyAlignment="1"/>
    <xf numFmtId="0" fontId="3" fillId="4" borderId="0" xfId="0" applyFont="1" applyFill="1" applyAlignment="1">
      <alignment horizontal="right"/>
    </xf>
    <xf numFmtId="0" fontId="5" fillId="4" borderId="0" xfId="0" applyFont="1" applyFill="1" applyAlignment="1"/>
    <xf numFmtId="164" fontId="5" fillId="4" borderId="0" xfId="0" applyNumberFormat="1" applyFont="1" applyFill="1" applyAlignment="1"/>
    <xf numFmtId="0" fontId="5" fillId="4" borderId="0" xfId="0" applyFont="1" applyFill="1"/>
    <xf numFmtId="11" fontId="5" fillId="4" borderId="0" xfId="0" applyNumberFormat="1" applyFont="1" applyFill="1" applyAlignment="1"/>
    <xf numFmtId="11" fontId="5" fillId="4" borderId="0" xfId="0" applyNumberFormat="1" applyFont="1" applyFill="1"/>
    <xf numFmtId="0" fontId="3" fillId="4" borderId="0" xfId="0" applyFont="1" applyFill="1" applyAlignment="1"/>
    <xf numFmtId="0" fontId="3" fillId="4" borderId="0" xfId="0" applyFont="1" applyFill="1" applyAlignment="1">
      <alignment horizontal="right"/>
    </xf>
    <xf numFmtId="0" fontId="5" fillId="5" borderId="0" xfId="0" applyFont="1" applyFill="1"/>
    <xf numFmtId="164" fontId="5" fillId="4" borderId="0" xfId="0" applyNumberFormat="1" applyFont="1" applyFill="1" applyAlignment="1"/>
    <xf numFmtId="0" fontId="5" fillId="4" borderId="0" xfId="0" applyFont="1" applyFill="1" applyAlignment="1">
      <alignment horizontal="right"/>
    </xf>
    <xf numFmtId="164" fontId="5" fillId="4" borderId="0" xfId="0" applyNumberFormat="1" applyFont="1" applyFill="1" applyAlignment="1"/>
    <xf numFmtId="0" fontId="5" fillId="4" borderId="0" xfId="0" applyFont="1" applyFill="1" applyAlignment="1"/>
    <xf numFmtId="11" fontId="5" fillId="4" borderId="0" xfId="0" applyNumberFormat="1" applyFont="1" applyFill="1" applyAlignment="1"/>
    <xf numFmtId="0" fontId="5" fillId="4" borderId="0" xfId="0" applyFont="1" applyFill="1" applyAlignment="1"/>
    <xf numFmtId="164" fontId="3" fillId="4" borderId="0" xfId="0" applyNumberFormat="1" applyFont="1" applyFill="1" applyAlignment="1">
      <alignment horizontal="right"/>
    </xf>
    <xf numFmtId="164" fontId="3" fillId="4" borderId="0" xfId="0" applyNumberFormat="1" applyFont="1" applyFill="1" applyAlignment="1">
      <alignment horizontal="right"/>
    </xf>
    <xf numFmtId="0" fontId="6" fillId="4" borderId="0" xfId="0" applyFont="1" applyFill="1" applyAlignment="1">
      <alignment horizontal="right"/>
    </xf>
    <xf numFmtId="0" fontId="4" fillId="4" borderId="0" xfId="0" applyFont="1" applyFill="1" applyAlignment="1"/>
    <xf numFmtId="165" fontId="5" fillId="4" borderId="0" xfId="0" applyNumberFormat="1" applyFont="1" applyFill="1" applyAlignment="1"/>
    <xf numFmtId="166" fontId="5" fillId="4" borderId="0" xfId="0" applyNumberFormat="1" applyFont="1" applyFill="1" applyAlignment="1"/>
    <xf numFmtId="0" fontId="6" fillId="4" borderId="0" xfId="0" applyFont="1" applyFill="1" applyAlignment="1"/>
    <xf numFmtId="164" fontId="5" fillId="5" borderId="0" xfId="0" applyNumberFormat="1" applyFont="1" applyFill="1"/>
    <xf numFmtId="11" fontId="5" fillId="5" borderId="0" xfId="0" applyNumberFormat="1" applyFont="1" applyFill="1"/>
    <xf numFmtId="164" fontId="5" fillId="4" borderId="0" xfId="0" applyNumberFormat="1" applyFont="1" applyFill="1"/>
    <xf numFmtId="49" fontId="5" fillId="4" borderId="0" xfId="0" applyNumberFormat="1" applyFont="1" applyFill="1" applyAlignment="1"/>
    <xf numFmtId="49" fontId="3" fillId="4" borderId="0" xfId="0" applyNumberFormat="1" applyFont="1" applyFill="1" applyAlignment="1">
      <alignment horizontal="right"/>
    </xf>
    <xf numFmtId="49" fontId="5" fillId="4" borderId="0" xfId="0" applyNumberFormat="1" applyFont="1" applyFill="1" applyAlignment="1"/>
    <xf numFmtId="11" fontId="5" fillId="4" borderId="0" xfId="0" applyNumberFormat="1" applyFont="1" applyFill="1" applyAlignment="1"/>
    <xf numFmtId="49" fontId="5" fillId="5" borderId="0" xfId="0" applyNumberFormat="1" applyFont="1" applyFill="1"/>
    <xf numFmtId="49" fontId="5" fillId="4" borderId="0" xfId="0" applyNumberFormat="1" applyFont="1" applyFill="1"/>
    <xf numFmtId="0" fontId="7" fillId="2" borderId="0" xfId="0" applyFont="1" applyFill="1" applyAlignment="1">
      <alignment horizontal="center" wrapText="1"/>
    </xf>
    <xf numFmtId="0" fontId="3" fillId="6" borderId="0" xfId="0" applyFont="1" applyFill="1" applyAlignment="1"/>
    <xf numFmtId="0" fontId="3" fillId="6" borderId="0" xfId="0" applyFont="1" applyFill="1" applyAlignment="1">
      <alignment horizontal="right"/>
    </xf>
    <xf numFmtId="49" fontId="5" fillId="6" borderId="0" xfId="0" applyNumberFormat="1" applyFont="1" applyFill="1" applyAlignment="1"/>
    <xf numFmtId="164" fontId="5" fillId="6" borderId="0" xfId="0" applyNumberFormat="1" applyFont="1" applyFill="1" applyAlignment="1"/>
    <xf numFmtId="0" fontId="5" fillId="6" borderId="0" xfId="0" applyFont="1" applyFill="1" applyAlignment="1"/>
    <xf numFmtId="11" fontId="5" fillId="6" borderId="0" xfId="0" applyNumberFormat="1" applyFont="1" applyFill="1" applyAlignment="1"/>
    <xf numFmtId="11" fontId="5" fillId="6" borderId="0" xfId="0" applyNumberFormat="1" applyFont="1" applyFill="1"/>
    <xf numFmtId="0" fontId="5" fillId="6" borderId="0" xfId="0" applyFont="1" applyFill="1"/>
    <xf numFmtId="0" fontId="1" fillId="2" borderId="0" xfId="0" applyFont="1" applyFill="1" applyAlignment="1">
      <alignment horizontal="center" wrapText="1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061"/>
  <sheetViews>
    <sheetView workbookViewId="0">
      <pane xSplit="6" ySplit="2" topLeftCell="P3" activePane="bottomRight" state="frozen"/>
      <selection pane="topRight" activeCell="G1" sqref="G1"/>
      <selection pane="bottomLeft" activeCell="A3" sqref="A3"/>
      <selection pane="bottomRight" activeCell="P1" activeCellId="1" sqref="T1:W1 P1:S1"/>
    </sheetView>
  </sheetViews>
  <sheetFormatPr defaultColWidth="14.44140625" defaultRowHeight="15.75" customHeight="1" x14ac:dyDescent="0.4"/>
  <cols>
    <col min="1" max="3" width="18.71875" customWidth="1"/>
    <col min="4" max="4" width="24.109375" customWidth="1"/>
    <col min="5" max="27" width="18.71875" customWidth="1"/>
  </cols>
  <sheetData>
    <row r="1" spans="1:27" ht="15.75" customHeight="1" x14ac:dyDescent="0.4">
      <c r="A1" s="1" t="s">
        <v>0</v>
      </c>
      <c r="B1" s="1" t="s">
        <v>1</v>
      </c>
      <c r="C1" s="1" t="s">
        <v>2</v>
      </c>
      <c r="D1" s="1" t="s">
        <v>335</v>
      </c>
      <c r="E1" s="1" t="s">
        <v>3</v>
      </c>
      <c r="F1" s="1" t="s">
        <v>336</v>
      </c>
      <c r="G1" s="47" t="s">
        <v>4</v>
      </c>
      <c r="H1" s="48"/>
      <c r="I1" s="48"/>
      <c r="J1" s="48"/>
      <c r="K1" s="47" t="s">
        <v>5</v>
      </c>
      <c r="L1" s="48"/>
      <c r="M1" s="48"/>
      <c r="N1" s="48"/>
      <c r="O1" s="48"/>
      <c r="P1" s="47" t="s">
        <v>377</v>
      </c>
      <c r="Q1" s="48"/>
      <c r="R1" s="48"/>
      <c r="S1" s="48"/>
      <c r="T1" s="47" t="s">
        <v>378</v>
      </c>
      <c r="U1" s="48"/>
      <c r="V1" s="48"/>
      <c r="W1" s="48"/>
      <c r="X1" s="47" t="s">
        <v>337</v>
      </c>
      <c r="Y1" s="48"/>
      <c r="Z1" s="48"/>
      <c r="AA1" s="48"/>
    </row>
    <row r="2" spans="1:27" ht="12.6" x14ac:dyDescent="0.45">
      <c r="A2" s="2"/>
      <c r="B2" s="2"/>
      <c r="C2" s="2"/>
      <c r="D2" s="2"/>
      <c r="E2" s="2"/>
      <c r="F2" s="2"/>
      <c r="G2" s="3" t="s">
        <v>6</v>
      </c>
      <c r="H2" s="3" t="s">
        <v>7</v>
      </c>
      <c r="I2" s="3" t="s">
        <v>8</v>
      </c>
      <c r="J2" s="3" t="s">
        <v>7</v>
      </c>
      <c r="K2" s="4" t="s">
        <v>6</v>
      </c>
      <c r="L2" s="3" t="s">
        <v>7</v>
      </c>
      <c r="M2" s="5" t="s">
        <v>9</v>
      </c>
      <c r="N2" s="5" t="s">
        <v>10</v>
      </c>
      <c r="O2" s="4" t="s">
        <v>7</v>
      </c>
      <c r="P2" s="4" t="s">
        <v>6</v>
      </c>
      <c r="Q2" s="5" t="s">
        <v>7</v>
      </c>
      <c r="R2" s="4" t="s">
        <v>8</v>
      </c>
      <c r="S2" s="4" t="s">
        <v>7</v>
      </c>
      <c r="T2" s="4" t="s">
        <v>6</v>
      </c>
      <c r="U2" s="5" t="s">
        <v>7</v>
      </c>
      <c r="V2" s="4" t="s">
        <v>8</v>
      </c>
      <c r="W2" s="4" t="s">
        <v>7</v>
      </c>
      <c r="X2" s="4" t="s">
        <v>6</v>
      </c>
      <c r="Y2" s="5" t="s">
        <v>7</v>
      </c>
      <c r="Z2" s="4" t="s">
        <v>8</v>
      </c>
      <c r="AA2" s="4" t="s">
        <v>7</v>
      </c>
    </row>
    <row r="3" spans="1:27" ht="15.75" customHeight="1" x14ac:dyDescent="0.55000000000000004">
      <c r="A3" s="6" t="s">
        <v>11</v>
      </c>
      <c r="B3" s="7">
        <v>1963</v>
      </c>
      <c r="C3" s="32" t="s">
        <v>12</v>
      </c>
      <c r="D3" s="9">
        <v>23086.9375</v>
      </c>
      <c r="E3" s="8" t="s">
        <v>13</v>
      </c>
      <c r="F3" s="8" t="s">
        <v>338</v>
      </c>
      <c r="G3" s="8">
        <v>5.25</v>
      </c>
      <c r="H3" s="8">
        <v>1</v>
      </c>
      <c r="I3" s="8">
        <v>1.75</v>
      </c>
      <c r="J3" s="8">
        <v>1</v>
      </c>
      <c r="K3" s="11">
        <v>374400000000</v>
      </c>
      <c r="L3" s="8">
        <v>0</v>
      </c>
      <c r="M3" s="11">
        <v>62400000000</v>
      </c>
      <c r="N3" s="11">
        <v>249600000000</v>
      </c>
      <c r="O3" s="8">
        <v>2</v>
      </c>
      <c r="P3" s="10"/>
      <c r="Q3" s="10"/>
      <c r="R3" s="10"/>
      <c r="S3" s="10"/>
      <c r="T3" s="8">
        <v>11</v>
      </c>
      <c r="U3" s="8">
        <v>2</v>
      </c>
      <c r="V3" s="8">
        <v>2</v>
      </c>
      <c r="W3" s="8">
        <v>2</v>
      </c>
      <c r="X3" s="8">
        <v>19</v>
      </c>
      <c r="Y3" s="8">
        <v>2</v>
      </c>
      <c r="Z3" s="8">
        <v>3</v>
      </c>
      <c r="AA3" s="8">
        <v>2</v>
      </c>
    </row>
    <row r="4" spans="1:27" ht="15.75" customHeight="1" x14ac:dyDescent="0.55000000000000004">
      <c r="A4" s="6" t="s">
        <v>11</v>
      </c>
      <c r="B4" s="7">
        <v>1963</v>
      </c>
      <c r="C4" s="32" t="s">
        <v>14</v>
      </c>
      <c r="D4" s="9">
        <v>23147.395833333332</v>
      </c>
      <c r="E4" s="8" t="s">
        <v>15</v>
      </c>
      <c r="F4" s="8" t="s">
        <v>338</v>
      </c>
      <c r="G4" s="8">
        <v>4.5</v>
      </c>
      <c r="H4" s="8">
        <v>0</v>
      </c>
      <c r="I4" s="8">
        <v>0.5</v>
      </c>
      <c r="J4" s="8">
        <v>0</v>
      </c>
      <c r="K4" s="11">
        <v>353600000000</v>
      </c>
      <c r="L4" s="8">
        <v>0</v>
      </c>
      <c r="M4" s="11">
        <v>41600000000</v>
      </c>
      <c r="N4" s="11">
        <v>270400000000</v>
      </c>
      <c r="O4" s="8">
        <v>2</v>
      </c>
      <c r="P4" s="10"/>
      <c r="Q4" s="10"/>
      <c r="R4" s="10"/>
      <c r="S4" s="10"/>
      <c r="T4" s="8">
        <v>10.5</v>
      </c>
      <c r="U4" s="8">
        <v>2</v>
      </c>
      <c r="V4" s="8">
        <v>2.5</v>
      </c>
      <c r="W4" s="8">
        <v>2</v>
      </c>
      <c r="X4" s="8">
        <v>19</v>
      </c>
      <c r="Y4" s="8">
        <v>2</v>
      </c>
      <c r="Z4" s="8">
        <v>3</v>
      </c>
      <c r="AA4" s="8">
        <v>2</v>
      </c>
    </row>
    <row r="5" spans="1:27" ht="15.75" customHeight="1" x14ac:dyDescent="0.55000000000000004">
      <c r="A5" s="6" t="s">
        <v>16</v>
      </c>
      <c r="B5" s="7">
        <v>2003</v>
      </c>
      <c r="C5" s="32" t="s">
        <v>14</v>
      </c>
      <c r="D5" s="9">
        <v>37751.3125</v>
      </c>
      <c r="E5" s="8" t="s">
        <v>17</v>
      </c>
      <c r="F5" s="8" t="s">
        <v>338</v>
      </c>
      <c r="G5" s="8">
        <v>33</v>
      </c>
      <c r="H5" s="8">
        <v>0</v>
      </c>
      <c r="I5" s="8">
        <v>7</v>
      </c>
      <c r="J5" s="8">
        <v>1</v>
      </c>
      <c r="K5" s="11">
        <v>27000000000</v>
      </c>
      <c r="L5" s="8">
        <v>0</v>
      </c>
      <c r="M5" s="12">
        <f t="shared" ref="M5:M7" si="0">K5-K5/3</f>
        <v>18000000000</v>
      </c>
      <c r="N5" s="12">
        <f t="shared" ref="N5:N7" si="1">3*K5-K5</f>
        <v>54000000000</v>
      </c>
      <c r="O5" s="8">
        <v>2</v>
      </c>
      <c r="P5" s="8">
        <v>8</v>
      </c>
      <c r="Q5" s="8">
        <v>1</v>
      </c>
      <c r="R5" s="8">
        <v>4</v>
      </c>
      <c r="S5" s="8">
        <v>1</v>
      </c>
      <c r="T5" s="8">
        <v>8.5</v>
      </c>
      <c r="U5" s="8">
        <v>1</v>
      </c>
      <c r="V5" s="8">
        <v>3.5</v>
      </c>
      <c r="W5" s="8">
        <v>2</v>
      </c>
      <c r="X5" s="8">
        <v>10</v>
      </c>
      <c r="Y5" s="8">
        <v>0</v>
      </c>
      <c r="Z5" s="8">
        <v>5</v>
      </c>
      <c r="AA5" s="8">
        <v>0</v>
      </c>
    </row>
    <row r="6" spans="1:27" ht="15.75" customHeight="1" x14ac:dyDescent="0.55000000000000004">
      <c r="A6" s="6" t="s">
        <v>16</v>
      </c>
      <c r="B6" s="7">
        <v>2003</v>
      </c>
      <c r="C6" s="32" t="s">
        <v>18</v>
      </c>
      <c r="D6" s="9">
        <v>37785.579861111109</v>
      </c>
      <c r="E6" s="8" t="s">
        <v>19</v>
      </c>
      <c r="F6" s="8" t="s">
        <v>338</v>
      </c>
      <c r="G6" s="8">
        <v>47</v>
      </c>
      <c r="H6" s="8">
        <v>1</v>
      </c>
      <c r="I6" s="8">
        <v>7.5</v>
      </c>
      <c r="J6" s="8">
        <v>1</v>
      </c>
      <c r="K6" s="11">
        <v>9250000000</v>
      </c>
      <c r="L6" s="8">
        <v>0</v>
      </c>
      <c r="M6" s="12">
        <f t="shared" si="0"/>
        <v>6166666666.666666</v>
      </c>
      <c r="N6" s="12">
        <f t="shared" si="1"/>
        <v>18500000000</v>
      </c>
      <c r="O6" s="8">
        <v>2</v>
      </c>
      <c r="P6" s="8">
        <v>2.5</v>
      </c>
      <c r="Q6" s="8">
        <v>0</v>
      </c>
      <c r="R6" s="8">
        <v>1.5</v>
      </c>
      <c r="S6" s="8">
        <v>2</v>
      </c>
      <c r="T6" s="10"/>
      <c r="U6" s="10"/>
      <c r="V6" s="10"/>
      <c r="W6" s="10"/>
      <c r="X6" s="10"/>
      <c r="Y6" s="10"/>
      <c r="Z6" s="10"/>
      <c r="AA6" s="10"/>
    </row>
    <row r="7" spans="1:27" ht="15.75" customHeight="1" x14ac:dyDescent="0.55000000000000004">
      <c r="A7" s="6" t="s">
        <v>20</v>
      </c>
      <c r="B7" s="7">
        <v>2006</v>
      </c>
      <c r="C7" s="32" t="s">
        <v>339</v>
      </c>
      <c r="D7" s="9">
        <v>38734.706944444442</v>
      </c>
      <c r="E7" s="8" t="s">
        <v>21</v>
      </c>
      <c r="F7" s="8" t="s">
        <v>338</v>
      </c>
      <c r="G7" s="8">
        <v>6.9699999999999998E-2</v>
      </c>
      <c r="H7" s="8">
        <v>0</v>
      </c>
      <c r="I7" s="10">
        <f>0.33*G7</f>
        <v>2.3001000000000001E-2</v>
      </c>
      <c r="J7" s="8">
        <v>2</v>
      </c>
      <c r="K7" s="11">
        <v>1730000000</v>
      </c>
      <c r="L7" s="8">
        <v>0</v>
      </c>
      <c r="M7" s="12">
        <f t="shared" si="0"/>
        <v>1153333333.3333335</v>
      </c>
      <c r="N7" s="12">
        <f t="shared" si="1"/>
        <v>3460000000</v>
      </c>
      <c r="O7" s="8">
        <v>2</v>
      </c>
      <c r="P7" s="8">
        <v>13.5</v>
      </c>
      <c r="Q7" s="8">
        <v>0</v>
      </c>
      <c r="R7" s="8">
        <v>1.5</v>
      </c>
      <c r="S7" s="8">
        <v>0</v>
      </c>
      <c r="T7" s="10"/>
      <c r="U7" s="10"/>
      <c r="V7" s="10"/>
      <c r="W7" s="10"/>
      <c r="X7" s="10"/>
      <c r="Y7" s="10"/>
      <c r="Z7" s="10"/>
      <c r="AA7" s="10"/>
    </row>
    <row r="8" spans="1:27" ht="15.75" customHeight="1" x14ac:dyDescent="0.55000000000000004">
      <c r="A8" s="6" t="s">
        <v>22</v>
      </c>
      <c r="B8" s="7">
        <v>1956</v>
      </c>
      <c r="C8" s="32" t="s">
        <v>23</v>
      </c>
      <c r="D8" s="9">
        <v>20544.216030092593</v>
      </c>
      <c r="E8" s="8" t="s">
        <v>24</v>
      </c>
      <c r="F8" s="8" t="s">
        <v>338</v>
      </c>
      <c r="G8" s="8">
        <v>2</v>
      </c>
      <c r="H8" s="8">
        <v>0</v>
      </c>
      <c r="I8" s="8">
        <v>1</v>
      </c>
      <c r="J8" s="8">
        <v>1</v>
      </c>
      <c r="K8" s="11">
        <v>500000000000</v>
      </c>
      <c r="L8" s="8">
        <v>1</v>
      </c>
      <c r="M8" s="11">
        <v>200000000000</v>
      </c>
      <c r="N8" s="11">
        <v>200000000000</v>
      </c>
      <c r="O8" s="8">
        <v>1</v>
      </c>
      <c r="P8" s="8">
        <v>39.5</v>
      </c>
      <c r="Q8" s="8">
        <v>1</v>
      </c>
      <c r="R8" s="8">
        <v>5.5</v>
      </c>
      <c r="S8" s="8">
        <v>1</v>
      </c>
      <c r="T8" s="10"/>
      <c r="U8" s="10"/>
      <c r="V8" s="10"/>
      <c r="W8" s="10"/>
      <c r="X8" s="10"/>
      <c r="Y8" s="10"/>
      <c r="Z8" s="10"/>
      <c r="AA8" s="10"/>
    </row>
    <row r="9" spans="1:27" ht="15.75" customHeight="1" x14ac:dyDescent="0.55000000000000004">
      <c r="A9" s="6" t="s">
        <v>22</v>
      </c>
      <c r="B9" s="7">
        <v>1984</v>
      </c>
      <c r="C9" s="32" t="s">
        <v>25</v>
      </c>
      <c r="D9" s="9">
        <v>30967.958333333332</v>
      </c>
      <c r="E9" s="8" t="s">
        <v>26</v>
      </c>
      <c r="F9" s="8" t="s">
        <v>338</v>
      </c>
      <c r="G9" s="8">
        <v>22.5</v>
      </c>
      <c r="H9" s="8">
        <v>1</v>
      </c>
      <c r="I9" s="8">
        <v>7.5</v>
      </c>
      <c r="J9" s="8">
        <v>1</v>
      </c>
      <c r="K9" s="11">
        <v>11000000000</v>
      </c>
      <c r="L9" s="8">
        <v>0</v>
      </c>
      <c r="M9" s="12">
        <f t="shared" ref="M9:M10" si="2">K9-K9/3</f>
        <v>7333333333.333334</v>
      </c>
      <c r="N9" s="12">
        <f t="shared" ref="N9:N10" si="3">3*K9-K9</f>
        <v>22000000000</v>
      </c>
      <c r="O9" s="8">
        <v>2</v>
      </c>
      <c r="P9" s="8">
        <v>7.5</v>
      </c>
      <c r="Q9" s="8">
        <v>0</v>
      </c>
      <c r="R9" s="8">
        <v>2.5</v>
      </c>
      <c r="S9" s="8">
        <v>0</v>
      </c>
      <c r="T9" s="10"/>
      <c r="U9" s="10"/>
      <c r="V9" s="10"/>
      <c r="W9" s="10"/>
      <c r="X9" s="10"/>
      <c r="Y9" s="10"/>
      <c r="Z9" s="10"/>
      <c r="AA9" s="10"/>
    </row>
    <row r="10" spans="1:27" ht="15.75" customHeight="1" x14ac:dyDescent="0.55000000000000004">
      <c r="A10" s="6" t="s">
        <v>22</v>
      </c>
      <c r="B10" s="7">
        <v>2005</v>
      </c>
      <c r="C10" s="32" t="s">
        <v>27</v>
      </c>
      <c r="D10" s="9">
        <v>38363.334722222222</v>
      </c>
      <c r="E10" s="8" t="s">
        <v>28</v>
      </c>
      <c r="F10" s="8" t="s">
        <v>338</v>
      </c>
      <c r="G10" s="8">
        <v>0.71699999999999997</v>
      </c>
      <c r="H10" s="8">
        <v>0</v>
      </c>
      <c r="I10" s="8">
        <f t="shared" ref="I10:I11" si="4">0.33*G10</f>
        <v>0.23661000000000001</v>
      </c>
      <c r="J10" s="8">
        <v>2</v>
      </c>
      <c r="K10" s="11">
        <v>50000000000</v>
      </c>
      <c r="L10" s="8">
        <v>0</v>
      </c>
      <c r="M10" s="12">
        <f t="shared" si="2"/>
        <v>33333333333.333336</v>
      </c>
      <c r="N10" s="12">
        <f t="shared" si="3"/>
        <v>100000000000</v>
      </c>
      <c r="O10" s="8">
        <v>2</v>
      </c>
      <c r="P10" s="10"/>
      <c r="Q10" s="10"/>
      <c r="R10" s="10"/>
      <c r="S10" s="10"/>
      <c r="T10" s="8">
        <v>9</v>
      </c>
      <c r="U10" s="8">
        <v>1</v>
      </c>
      <c r="V10" s="8">
        <v>1</v>
      </c>
      <c r="W10" s="8">
        <v>1</v>
      </c>
      <c r="X10" s="10"/>
      <c r="Y10" s="10"/>
      <c r="Z10" s="10"/>
      <c r="AA10" s="10"/>
    </row>
    <row r="11" spans="1:27" ht="15.75" customHeight="1" x14ac:dyDescent="0.55000000000000004">
      <c r="A11" s="6" t="s">
        <v>22</v>
      </c>
      <c r="B11" s="7">
        <v>2006</v>
      </c>
      <c r="C11" s="32" t="s">
        <v>29</v>
      </c>
      <c r="D11" s="9">
        <v>39075.386805555558</v>
      </c>
      <c r="E11" s="8" t="s">
        <v>30</v>
      </c>
      <c r="F11" s="8" t="s">
        <v>338</v>
      </c>
      <c r="G11" s="8">
        <v>0.88</v>
      </c>
      <c r="H11" s="8">
        <v>0</v>
      </c>
      <c r="I11" s="8">
        <f t="shared" si="4"/>
        <v>0.29039999999999999</v>
      </c>
      <c r="J11" s="8">
        <v>2</v>
      </c>
      <c r="K11" s="11">
        <v>5000000000</v>
      </c>
      <c r="L11" s="8">
        <v>0</v>
      </c>
      <c r="M11" s="11">
        <v>1000000000</v>
      </c>
      <c r="N11" s="11">
        <v>2000000000</v>
      </c>
      <c r="O11" s="8">
        <v>0</v>
      </c>
      <c r="P11" s="8">
        <v>13</v>
      </c>
      <c r="Q11" s="8">
        <v>0</v>
      </c>
      <c r="R11" s="8">
        <v>2</v>
      </c>
      <c r="S11" s="8">
        <v>1</v>
      </c>
      <c r="T11" s="8">
        <v>9</v>
      </c>
      <c r="U11" s="8">
        <v>0</v>
      </c>
      <c r="V11" s="8">
        <v>1</v>
      </c>
      <c r="W11" s="8">
        <v>1</v>
      </c>
      <c r="X11" s="10"/>
      <c r="Y11" s="10"/>
      <c r="Z11" s="10"/>
      <c r="AA11" s="10"/>
    </row>
    <row r="12" spans="1:27" ht="15.75" customHeight="1" x14ac:dyDescent="0.55000000000000004">
      <c r="A12" s="6" t="s">
        <v>22</v>
      </c>
      <c r="B12" s="7">
        <v>2009</v>
      </c>
      <c r="C12" s="32" t="s">
        <v>31</v>
      </c>
      <c r="D12" s="9">
        <v>40163.90625</v>
      </c>
      <c r="E12" s="8" t="s">
        <v>32</v>
      </c>
      <c r="F12" s="8" t="s">
        <v>338</v>
      </c>
      <c r="G12" s="8">
        <v>2.9</v>
      </c>
      <c r="H12" s="8">
        <v>1</v>
      </c>
      <c r="I12" s="8">
        <v>1.75</v>
      </c>
      <c r="J12" s="8">
        <v>1</v>
      </c>
      <c r="K12" s="11">
        <v>3400000000</v>
      </c>
      <c r="L12" s="8">
        <v>0</v>
      </c>
      <c r="M12" s="12">
        <f>K12-K12/3</f>
        <v>2266666666.666667</v>
      </c>
      <c r="N12" s="12">
        <f>2*K12</f>
        <v>6800000000</v>
      </c>
      <c r="O12" s="8">
        <v>2</v>
      </c>
      <c r="P12" s="8">
        <v>10</v>
      </c>
      <c r="Q12" s="8">
        <v>1</v>
      </c>
      <c r="R12" s="8">
        <v>5</v>
      </c>
      <c r="S12" s="8">
        <v>1</v>
      </c>
      <c r="T12" s="10"/>
      <c r="U12" s="10"/>
      <c r="V12" s="10"/>
      <c r="W12" s="10"/>
      <c r="X12" s="10"/>
      <c r="Y12" s="10"/>
      <c r="Z12" s="10"/>
      <c r="AA12" s="10"/>
    </row>
    <row r="13" spans="1:27" ht="15.75" customHeight="1" x14ac:dyDescent="0.55000000000000004">
      <c r="A13" s="6" t="s">
        <v>34</v>
      </c>
      <c r="B13" s="7">
        <v>2015</v>
      </c>
      <c r="C13" s="32" t="s">
        <v>35</v>
      </c>
      <c r="D13" s="9">
        <v>42116.878472222219</v>
      </c>
      <c r="E13" s="8" t="s">
        <v>36</v>
      </c>
      <c r="F13" s="8" t="s">
        <v>338</v>
      </c>
      <c r="G13" s="8">
        <v>1.5</v>
      </c>
      <c r="H13" s="8">
        <v>0</v>
      </c>
      <c r="I13" s="8">
        <v>0.15</v>
      </c>
      <c r="J13" s="8">
        <v>2</v>
      </c>
      <c r="K13" s="11">
        <v>51300000000</v>
      </c>
      <c r="L13" s="8">
        <v>0</v>
      </c>
      <c r="M13" s="11">
        <v>28100000000</v>
      </c>
      <c r="N13" s="11">
        <v>116700000000</v>
      </c>
      <c r="O13" s="8">
        <v>1</v>
      </c>
      <c r="P13" s="8">
        <v>18.5</v>
      </c>
      <c r="Q13" s="8">
        <v>0</v>
      </c>
      <c r="R13" s="8">
        <v>1.5</v>
      </c>
      <c r="S13" s="8">
        <v>0</v>
      </c>
      <c r="T13" s="8">
        <v>14.5</v>
      </c>
      <c r="U13" s="8">
        <v>1</v>
      </c>
      <c r="V13" s="8">
        <v>1</v>
      </c>
      <c r="W13" s="8">
        <v>1</v>
      </c>
      <c r="X13" s="8">
        <v>15.7</v>
      </c>
      <c r="Y13" s="8">
        <v>0</v>
      </c>
      <c r="Z13" s="8">
        <v>0.8</v>
      </c>
      <c r="AA13" s="8">
        <v>0</v>
      </c>
    </row>
    <row r="14" spans="1:27" ht="15.75" customHeight="1" x14ac:dyDescent="0.55000000000000004">
      <c r="A14" s="6" t="s">
        <v>34</v>
      </c>
      <c r="B14" s="7">
        <v>2015</v>
      </c>
      <c r="C14" s="32" t="s">
        <v>37</v>
      </c>
      <c r="D14" s="9">
        <v>42117.166666666664</v>
      </c>
      <c r="E14" s="8" t="s">
        <v>38</v>
      </c>
      <c r="F14" s="8" t="s">
        <v>338</v>
      </c>
      <c r="G14" s="8">
        <v>6</v>
      </c>
      <c r="H14" s="8">
        <v>0</v>
      </c>
      <c r="I14" s="8">
        <v>0.6</v>
      </c>
      <c r="J14" s="8">
        <v>2</v>
      </c>
      <c r="K14" s="11">
        <v>291000000000</v>
      </c>
      <c r="L14" s="8">
        <v>0</v>
      </c>
      <c r="M14" s="11">
        <v>129000000000</v>
      </c>
      <c r="N14" s="11">
        <v>213000000000</v>
      </c>
      <c r="O14" s="8">
        <v>1</v>
      </c>
      <c r="P14" s="8">
        <v>20</v>
      </c>
      <c r="Q14" s="8">
        <v>0</v>
      </c>
      <c r="R14" s="8">
        <v>3</v>
      </c>
      <c r="S14" s="8">
        <v>0</v>
      </c>
      <c r="T14" s="8">
        <v>17</v>
      </c>
      <c r="U14" s="8">
        <v>1</v>
      </c>
      <c r="V14" s="8">
        <v>0.5</v>
      </c>
      <c r="W14" s="8">
        <v>1</v>
      </c>
      <c r="X14" s="8">
        <v>15</v>
      </c>
      <c r="Y14" s="8">
        <v>0</v>
      </c>
      <c r="Z14" s="8">
        <v>2.4</v>
      </c>
      <c r="AA14" s="8">
        <v>0</v>
      </c>
    </row>
    <row r="15" spans="1:27" ht="15.75" customHeight="1" x14ac:dyDescent="0.55000000000000004">
      <c r="A15" s="13" t="s">
        <v>39</v>
      </c>
      <c r="B15" s="7">
        <v>1991</v>
      </c>
      <c r="C15" s="32" t="s">
        <v>340</v>
      </c>
      <c r="D15" s="9">
        <v>33458.888888888891</v>
      </c>
      <c r="E15" s="8" t="s">
        <v>40</v>
      </c>
      <c r="F15" s="8" t="s">
        <v>338</v>
      </c>
      <c r="G15" s="8">
        <v>20</v>
      </c>
      <c r="H15" s="8">
        <v>1</v>
      </c>
      <c r="I15" s="8">
        <v>4</v>
      </c>
      <c r="J15" s="8">
        <v>1</v>
      </c>
      <c r="K15" s="11">
        <v>200000000000</v>
      </c>
      <c r="L15" s="8">
        <v>1</v>
      </c>
      <c r="M15" s="12">
        <f>K15-K15/3</f>
        <v>133333333333.33334</v>
      </c>
      <c r="N15" s="12">
        <f>2*K15</f>
        <v>400000000000</v>
      </c>
      <c r="O15" s="8">
        <v>2</v>
      </c>
      <c r="P15" s="8">
        <v>8.5</v>
      </c>
      <c r="Q15" s="8">
        <v>1</v>
      </c>
      <c r="R15" s="8">
        <v>2.5</v>
      </c>
      <c r="S15" s="8">
        <v>0</v>
      </c>
      <c r="T15" s="10"/>
      <c r="U15" s="10"/>
      <c r="V15" s="10"/>
      <c r="W15" s="10"/>
      <c r="X15" s="10"/>
      <c r="Y15" s="10"/>
      <c r="Z15" s="10"/>
      <c r="AA15" s="10"/>
    </row>
    <row r="16" spans="1:27" ht="15.75" customHeight="1" x14ac:dyDescent="0.55000000000000004">
      <c r="A16" s="13" t="s">
        <v>39</v>
      </c>
      <c r="B16" s="14">
        <v>1991</v>
      </c>
      <c r="C16" s="32" t="s">
        <v>341</v>
      </c>
      <c r="D16" s="9">
        <v>33462.666666666664</v>
      </c>
      <c r="E16" s="8" t="s">
        <v>41</v>
      </c>
      <c r="F16" s="8" t="s">
        <v>338</v>
      </c>
      <c r="G16" s="8">
        <v>64.5</v>
      </c>
      <c r="H16" s="8">
        <v>0</v>
      </c>
      <c r="I16" s="8">
        <v>6.5</v>
      </c>
      <c r="J16" s="8">
        <v>0</v>
      </c>
      <c r="K16" s="11">
        <v>6030000000000</v>
      </c>
      <c r="L16" s="8">
        <v>0</v>
      </c>
      <c r="M16" s="11">
        <v>2200000000000</v>
      </c>
      <c r="N16" s="11">
        <v>2200000000000</v>
      </c>
      <c r="O16" s="8">
        <v>0</v>
      </c>
      <c r="P16" s="8">
        <v>16</v>
      </c>
      <c r="Q16" s="8">
        <v>1</v>
      </c>
      <c r="R16" s="8">
        <v>4</v>
      </c>
      <c r="S16" s="8">
        <v>0</v>
      </c>
      <c r="T16" s="8">
        <v>17.5</v>
      </c>
      <c r="U16" s="8">
        <v>0</v>
      </c>
      <c r="V16" s="8">
        <v>3</v>
      </c>
      <c r="W16" s="8">
        <v>2</v>
      </c>
      <c r="X16" s="10"/>
      <c r="Y16" s="10"/>
      <c r="Z16" s="10"/>
      <c r="AA16" s="10"/>
    </row>
    <row r="17" spans="1:27" ht="15.75" customHeight="1" x14ac:dyDescent="0.55000000000000004">
      <c r="A17" s="6" t="s">
        <v>42</v>
      </c>
      <c r="B17" s="8">
        <v>1968</v>
      </c>
      <c r="C17" s="32" t="s">
        <v>43</v>
      </c>
      <c r="D17" s="9">
        <v>25136.125</v>
      </c>
      <c r="E17" s="8" t="s">
        <v>44</v>
      </c>
      <c r="F17" s="8" t="s">
        <v>338</v>
      </c>
      <c r="G17" s="8">
        <v>768</v>
      </c>
      <c r="H17" s="8">
        <v>2</v>
      </c>
      <c r="I17" s="8">
        <v>240</v>
      </c>
      <c r="J17" s="8">
        <v>2</v>
      </c>
      <c r="K17" s="11">
        <v>15000000000</v>
      </c>
      <c r="L17" s="8">
        <v>0</v>
      </c>
      <c r="M17" s="11">
        <v>5000000000</v>
      </c>
      <c r="N17" s="11">
        <v>5000000000</v>
      </c>
      <c r="O17" s="8">
        <v>1</v>
      </c>
      <c r="P17" s="8">
        <v>3</v>
      </c>
      <c r="Q17" s="8">
        <v>1</v>
      </c>
      <c r="R17" s="8">
        <v>1.3</v>
      </c>
      <c r="S17" s="8">
        <v>1</v>
      </c>
      <c r="T17" s="10"/>
      <c r="U17" s="10"/>
      <c r="V17" s="10"/>
      <c r="W17" s="10"/>
      <c r="X17" s="10"/>
      <c r="Y17" s="10"/>
      <c r="Z17" s="10"/>
      <c r="AA17" s="10"/>
    </row>
    <row r="18" spans="1:27" ht="15.75" customHeight="1" x14ac:dyDescent="0.55000000000000004">
      <c r="A18" s="6" t="s">
        <v>42</v>
      </c>
      <c r="B18" s="8">
        <v>1971</v>
      </c>
      <c r="C18" s="32" t="s">
        <v>46</v>
      </c>
      <c r="D18" s="9">
        <v>25967.666666666668</v>
      </c>
      <c r="E18" s="8" t="s">
        <v>47</v>
      </c>
      <c r="F18" s="8" t="s">
        <v>338</v>
      </c>
      <c r="G18" s="8">
        <v>98</v>
      </c>
      <c r="H18" s="8">
        <v>2</v>
      </c>
      <c r="I18" s="8">
        <v>60</v>
      </c>
      <c r="J18" s="8">
        <v>2</v>
      </c>
      <c r="K18" s="11">
        <v>42000000000</v>
      </c>
      <c r="L18" s="8">
        <v>0</v>
      </c>
      <c r="M18" s="11">
        <v>12000000000</v>
      </c>
      <c r="N18" s="11">
        <v>14000000000</v>
      </c>
      <c r="O18" s="8">
        <v>1</v>
      </c>
      <c r="P18" s="8">
        <v>7</v>
      </c>
      <c r="Q18" s="8">
        <v>1</v>
      </c>
      <c r="R18" s="8">
        <v>3</v>
      </c>
      <c r="S18" s="8">
        <v>1</v>
      </c>
      <c r="T18" s="10"/>
      <c r="U18" s="10"/>
      <c r="V18" s="10"/>
      <c r="W18" s="10"/>
      <c r="X18" s="10"/>
      <c r="Y18" s="10"/>
      <c r="Z18" s="10"/>
      <c r="AA18" s="10"/>
    </row>
    <row r="19" spans="1:27" ht="15.75" customHeight="1" x14ac:dyDescent="0.55000000000000004">
      <c r="A19" s="6" t="s">
        <v>42</v>
      </c>
      <c r="B19" s="7">
        <v>1992</v>
      </c>
      <c r="C19" s="33" t="s">
        <v>48</v>
      </c>
      <c r="D19" s="9">
        <v>33704.222222222219</v>
      </c>
      <c r="E19" s="8" t="s">
        <v>49</v>
      </c>
      <c r="F19" s="8" t="s">
        <v>338</v>
      </c>
      <c r="G19" s="8">
        <v>32.4</v>
      </c>
      <c r="H19" s="8">
        <v>1</v>
      </c>
      <c r="I19" s="8">
        <v>15.6</v>
      </c>
      <c r="J19" s="8">
        <v>1</v>
      </c>
      <c r="K19" s="11">
        <v>36000000000</v>
      </c>
      <c r="L19" s="8">
        <v>0</v>
      </c>
      <c r="M19" s="11">
        <v>24700000000</v>
      </c>
      <c r="N19" s="11">
        <v>30600000000</v>
      </c>
      <c r="O19" s="8">
        <v>1</v>
      </c>
      <c r="P19" s="8">
        <v>6</v>
      </c>
      <c r="Q19" s="8">
        <v>1</v>
      </c>
      <c r="R19" s="8">
        <v>2</v>
      </c>
      <c r="S19" s="8">
        <v>1</v>
      </c>
      <c r="T19" s="10"/>
      <c r="U19" s="10"/>
      <c r="V19" s="10"/>
      <c r="W19" s="10"/>
      <c r="X19" s="10"/>
      <c r="Y19" s="10"/>
      <c r="Z19" s="10"/>
      <c r="AA19" s="10"/>
    </row>
    <row r="20" spans="1:27" ht="15.75" customHeight="1" x14ac:dyDescent="0.55000000000000004">
      <c r="A20" s="6" t="s">
        <v>42</v>
      </c>
      <c r="B20" s="7">
        <v>1995</v>
      </c>
      <c r="C20" s="33" t="s">
        <v>50</v>
      </c>
      <c r="D20" s="9">
        <v>35032.25</v>
      </c>
      <c r="E20" s="8" t="s">
        <v>51</v>
      </c>
      <c r="F20" s="8" t="s">
        <v>338</v>
      </c>
      <c r="G20" s="8">
        <v>84</v>
      </c>
      <c r="H20" s="8">
        <v>1</v>
      </c>
      <c r="I20" s="8">
        <v>12</v>
      </c>
      <c r="J20" s="8">
        <v>1</v>
      </c>
      <c r="K20" s="11">
        <v>3440000000</v>
      </c>
      <c r="L20" s="8">
        <v>0</v>
      </c>
      <c r="M20" s="11">
        <v>1010000000</v>
      </c>
      <c r="N20" s="11">
        <v>3440000000</v>
      </c>
      <c r="O20" s="8">
        <v>1</v>
      </c>
      <c r="P20" s="8">
        <v>4.5</v>
      </c>
      <c r="Q20" s="8">
        <v>1</v>
      </c>
      <c r="R20" s="8">
        <v>1.5</v>
      </c>
      <c r="S20" s="8">
        <v>1</v>
      </c>
      <c r="T20" s="10"/>
      <c r="U20" s="10"/>
      <c r="V20" s="10"/>
      <c r="W20" s="10"/>
      <c r="X20" s="10"/>
      <c r="Y20" s="10"/>
      <c r="Z20" s="10"/>
      <c r="AA20" s="10"/>
    </row>
    <row r="21" spans="1:27" ht="15.75" customHeight="1" x14ac:dyDescent="0.55000000000000004">
      <c r="A21" s="6" t="s">
        <v>42</v>
      </c>
      <c r="B21" s="7">
        <v>1999</v>
      </c>
      <c r="C21" s="33" t="s">
        <v>52</v>
      </c>
      <c r="D21" s="9">
        <v>36377.40347222222</v>
      </c>
      <c r="E21" s="8" t="s">
        <v>53</v>
      </c>
      <c r="F21" s="8" t="s">
        <v>338</v>
      </c>
      <c r="G21" s="8">
        <v>30</v>
      </c>
      <c r="H21" s="8">
        <v>0</v>
      </c>
      <c r="I21" s="8">
        <v>2</v>
      </c>
      <c r="J21" s="8">
        <v>0</v>
      </c>
      <c r="K21" s="11">
        <v>130000000</v>
      </c>
      <c r="L21" s="8">
        <v>0</v>
      </c>
      <c r="M21" s="12">
        <f>K21-K21/3</f>
        <v>86666666.666666657</v>
      </c>
      <c r="N21" s="12">
        <f>2*K21</f>
        <v>260000000</v>
      </c>
      <c r="O21" s="8">
        <v>2</v>
      </c>
      <c r="P21" s="8">
        <v>5</v>
      </c>
      <c r="Q21" s="8">
        <v>1</v>
      </c>
      <c r="R21" s="8">
        <v>2</v>
      </c>
      <c r="S21" s="8">
        <v>1</v>
      </c>
      <c r="T21" s="10"/>
      <c r="U21" s="10"/>
      <c r="V21" s="10"/>
      <c r="W21" s="10"/>
      <c r="X21" s="10"/>
      <c r="Y21" s="10"/>
      <c r="Z21" s="10"/>
      <c r="AA21" s="10"/>
    </row>
    <row r="22" spans="1:27" ht="15.75" customHeight="1" x14ac:dyDescent="0.55000000000000004">
      <c r="A22" s="13" t="s">
        <v>54</v>
      </c>
      <c r="B22" s="7">
        <v>2008</v>
      </c>
      <c r="C22" s="32" t="s">
        <v>55</v>
      </c>
      <c r="D22" s="9">
        <v>39570.333333333336</v>
      </c>
      <c r="E22" s="8" t="s">
        <v>56</v>
      </c>
      <c r="F22" s="8" t="s">
        <v>338</v>
      </c>
      <c r="G22" s="8">
        <v>6</v>
      </c>
      <c r="H22" s="8">
        <v>0</v>
      </c>
      <c r="I22" s="8">
        <v>0.5</v>
      </c>
      <c r="J22" s="8">
        <v>1</v>
      </c>
      <c r="K22" s="11">
        <v>41000000000</v>
      </c>
      <c r="L22" s="8">
        <v>0</v>
      </c>
      <c r="M22" s="11">
        <v>15000000000</v>
      </c>
      <c r="N22" s="11">
        <v>15000000000</v>
      </c>
      <c r="O22" s="8">
        <v>0</v>
      </c>
      <c r="P22" s="8">
        <v>17</v>
      </c>
      <c r="Q22" s="8">
        <v>0</v>
      </c>
      <c r="R22" s="8">
        <v>4</v>
      </c>
      <c r="S22" s="8">
        <v>0</v>
      </c>
      <c r="T22" s="8">
        <v>9</v>
      </c>
      <c r="U22" s="8">
        <v>0</v>
      </c>
      <c r="V22" s="8">
        <v>3</v>
      </c>
      <c r="W22" s="8">
        <v>1</v>
      </c>
      <c r="X22" s="8">
        <v>12</v>
      </c>
      <c r="Y22" s="8">
        <v>0</v>
      </c>
      <c r="Z22" s="8">
        <v>3</v>
      </c>
      <c r="AA22" s="8">
        <v>1</v>
      </c>
    </row>
    <row r="23" spans="1:27" ht="15.75" customHeight="1" x14ac:dyDescent="0.55000000000000004">
      <c r="A23" s="13" t="s">
        <v>54</v>
      </c>
      <c r="B23" s="7">
        <v>2008</v>
      </c>
      <c r="C23" s="32" t="s">
        <v>57</v>
      </c>
      <c r="D23" s="16">
        <v>39571.5</v>
      </c>
      <c r="E23" s="8" t="s">
        <v>58</v>
      </c>
      <c r="F23" s="8" t="s">
        <v>338</v>
      </c>
      <c r="G23" s="8">
        <v>72</v>
      </c>
      <c r="H23" s="8">
        <v>1</v>
      </c>
      <c r="I23" s="8">
        <v>6</v>
      </c>
      <c r="J23" s="8">
        <v>1</v>
      </c>
      <c r="K23" s="11">
        <v>260000000000</v>
      </c>
      <c r="L23" s="8">
        <v>0</v>
      </c>
      <c r="M23" s="11">
        <v>20000000000</v>
      </c>
      <c r="N23" s="11">
        <v>20000000000</v>
      </c>
      <c r="O23" s="8">
        <v>0</v>
      </c>
      <c r="P23" s="8">
        <v>10</v>
      </c>
      <c r="Q23" s="8">
        <v>0</v>
      </c>
      <c r="R23" s="8">
        <v>3</v>
      </c>
      <c r="S23" s="8">
        <v>2</v>
      </c>
      <c r="T23" s="8">
        <v>4.3</v>
      </c>
      <c r="U23" s="8">
        <v>0</v>
      </c>
      <c r="V23" s="8">
        <v>2</v>
      </c>
      <c r="W23" s="8">
        <v>2</v>
      </c>
      <c r="X23" s="10"/>
      <c r="Y23" s="10"/>
      <c r="Z23" s="10"/>
      <c r="AA23" s="10"/>
    </row>
    <row r="24" spans="1:27" ht="15.75" customHeight="1" x14ac:dyDescent="0.55000000000000004">
      <c r="A24" s="13" t="s">
        <v>54</v>
      </c>
      <c r="B24" s="7">
        <v>2008</v>
      </c>
      <c r="C24" s="32" t="s">
        <v>59</v>
      </c>
      <c r="D24" s="16">
        <v>39574.5</v>
      </c>
      <c r="E24" s="8" t="s">
        <v>60</v>
      </c>
      <c r="F24" s="8" t="s">
        <v>338</v>
      </c>
      <c r="G24" s="8">
        <v>5</v>
      </c>
      <c r="H24" s="8">
        <v>1</v>
      </c>
      <c r="I24" s="8">
        <v>3</v>
      </c>
      <c r="J24" s="8">
        <v>1</v>
      </c>
      <c r="K24" s="11">
        <v>225000000000</v>
      </c>
      <c r="L24" s="8">
        <v>0</v>
      </c>
      <c r="M24" s="11">
        <v>125000000000</v>
      </c>
      <c r="N24" s="11">
        <v>150000000000</v>
      </c>
      <c r="O24" s="8">
        <v>0</v>
      </c>
      <c r="P24" s="8">
        <v>25</v>
      </c>
      <c r="Q24" s="8">
        <v>1</v>
      </c>
      <c r="R24" s="8">
        <v>5</v>
      </c>
      <c r="S24" s="8">
        <v>1</v>
      </c>
      <c r="T24" s="8">
        <v>14</v>
      </c>
      <c r="U24" s="8">
        <v>1</v>
      </c>
      <c r="V24" s="8">
        <v>4</v>
      </c>
      <c r="W24" s="8">
        <v>1</v>
      </c>
      <c r="X24" s="10"/>
      <c r="Y24" s="10"/>
      <c r="Z24" s="10"/>
      <c r="AA24" s="10"/>
    </row>
    <row r="25" spans="1:27" ht="15.75" customHeight="1" x14ac:dyDescent="0.55000000000000004">
      <c r="A25" s="6" t="s">
        <v>61</v>
      </c>
      <c r="B25" s="7">
        <v>1986</v>
      </c>
      <c r="C25" s="32" t="s">
        <v>62</v>
      </c>
      <c r="D25" s="9">
        <v>31736.041666666668</v>
      </c>
      <c r="E25" s="8" t="s">
        <v>63</v>
      </c>
      <c r="F25" s="8" t="s">
        <v>338</v>
      </c>
      <c r="G25" s="8">
        <v>40</v>
      </c>
      <c r="H25" s="8">
        <v>2</v>
      </c>
      <c r="I25" s="8">
        <v>20</v>
      </c>
      <c r="J25" s="8">
        <v>2</v>
      </c>
      <c r="K25" s="11">
        <v>320000000000</v>
      </c>
      <c r="L25" s="8">
        <v>2</v>
      </c>
      <c r="M25" s="11">
        <v>190000000000</v>
      </c>
      <c r="N25" s="11">
        <v>440000000000</v>
      </c>
      <c r="O25" s="8">
        <v>2</v>
      </c>
      <c r="P25" s="8">
        <v>11</v>
      </c>
      <c r="Q25" s="8">
        <v>0</v>
      </c>
      <c r="R25" s="8">
        <v>3</v>
      </c>
      <c r="S25" s="8">
        <v>2</v>
      </c>
      <c r="T25" s="8">
        <v>10</v>
      </c>
      <c r="U25" s="8">
        <v>0</v>
      </c>
      <c r="V25" s="8">
        <v>1</v>
      </c>
      <c r="W25" s="8">
        <v>0</v>
      </c>
      <c r="X25" s="10"/>
      <c r="Y25" s="10"/>
      <c r="Z25" s="10"/>
      <c r="AA25" s="10"/>
    </row>
    <row r="26" spans="1:27" ht="15.75" customHeight="1" x14ac:dyDescent="0.55000000000000004">
      <c r="A26" s="13" t="s">
        <v>64</v>
      </c>
      <c r="B26" s="7">
        <v>2011</v>
      </c>
      <c r="C26" s="32" t="s">
        <v>65</v>
      </c>
      <c r="D26" s="9">
        <v>40698.770833333336</v>
      </c>
      <c r="E26" s="8" t="s">
        <v>66</v>
      </c>
      <c r="F26" s="8" t="s">
        <v>338</v>
      </c>
      <c r="G26" s="8">
        <v>27</v>
      </c>
      <c r="H26" s="8">
        <v>0</v>
      </c>
      <c r="I26" s="8">
        <v>3</v>
      </c>
      <c r="J26" s="8">
        <v>0</v>
      </c>
      <c r="K26" s="11">
        <v>420000000000</v>
      </c>
      <c r="L26" s="8">
        <v>0</v>
      </c>
      <c r="M26" s="11">
        <v>180000000000</v>
      </c>
      <c r="N26" s="11">
        <v>180000000000</v>
      </c>
      <c r="O26" s="8">
        <v>0</v>
      </c>
      <c r="P26" s="8">
        <v>12</v>
      </c>
      <c r="Q26" s="8">
        <v>1</v>
      </c>
      <c r="R26" s="8">
        <v>2</v>
      </c>
      <c r="S26" s="8">
        <v>0</v>
      </c>
      <c r="T26" s="10"/>
      <c r="U26" s="10"/>
      <c r="V26" s="10"/>
      <c r="W26" s="10"/>
      <c r="X26" s="8">
        <v>14</v>
      </c>
      <c r="Y26" s="8">
        <v>1</v>
      </c>
      <c r="Z26" s="8">
        <v>1</v>
      </c>
      <c r="AA26" s="8">
        <v>0</v>
      </c>
    </row>
    <row r="27" spans="1:27" ht="15.75" customHeight="1" x14ac:dyDescent="0.55000000000000004">
      <c r="A27" s="13" t="s">
        <v>64</v>
      </c>
      <c r="B27" s="7">
        <v>2011</v>
      </c>
      <c r="C27" s="32" t="s">
        <v>67</v>
      </c>
      <c r="D27" s="9">
        <v>40701.125</v>
      </c>
      <c r="E27" s="8" t="s">
        <v>68</v>
      </c>
      <c r="F27" s="8" t="s">
        <v>338</v>
      </c>
      <c r="G27" s="8">
        <v>7.5</v>
      </c>
      <c r="H27" s="8">
        <v>2</v>
      </c>
      <c r="I27" s="8">
        <v>4.5</v>
      </c>
      <c r="J27" s="8">
        <v>2</v>
      </c>
      <c r="K27" s="11">
        <v>130000000000</v>
      </c>
      <c r="L27" s="8">
        <v>0</v>
      </c>
      <c r="M27" s="11">
        <v>80000000000</v>
      </c>
      <c r="N27" s="11">
        <v>80000000000</v>
      </c>
      <c r="O27" s="8">
        <v>0</v>
      </c>
      <c r="P27" s="8">
        <v>8</v>
      </c>
      <c r="Q27" s="8">
        <v>1</v>
      </c>
      <c r="R27" s="8">
        <v>4</v>
      </c>
      <c r="S27" s="8">
        <v>1</v>
      </c>
      <c r="T27" s="10"/>
      <c r="U27" s="10"/>
      <c r="V27" s="10"/>
      <c r="W27" s="10"/>
      <c r="X27" s="8">
        <v>3.5</v>
      </c>
      <c r="Y27" s="8">
        <v>1</v>
      </c>
      <c r="Z27" s="8">
        <v>1.5</v>
      </c>
      <c r="AA27" s="8">
        <v>0</v>
      </c>
    </row>
    <row r="28" spans="1:27" ht="15.75" customHeight="1" x14ac:dyDescent="0.55000000000000004">
      <c r="A28" s="13" t="s">
        <v>64</v>
      </c>
      <c r="B28" s="7">
        <v>2011</v>
      </c>
      <c r="C28" s="32" t="s">
        <v>69</v>
      </c>
      <c r="D28" s="9">
        <v>40701.541666666664</v>
      </c>
      <c r="E28" s="8" t="s">
        <v>70</v>
      </c>
      <c r="F28" s="8" t="s">
        <v>338</v>
      </c>
      <c r="G28" s="8">
        <v>8.5</v>
      </c>
      <c r="H28" s="8">
        <v>2</v>
      </c>
      <c r="I28" s="8">
        <v>3.5</v>
      </c>
      <c r="J28" s="8">
        <v>2</v>
      </c>
      <c r="K28" s="11">
        <v>28000000000</v>
      </c>
      <c r="L28" s="8">
        <v>0</v>
      </c>
      <c r="M28" s="11">
        <v>14000000000</v>
      </c>
      <c r="N28" s="11">
        <v>14000000000</v>
      </c>
      <c r="O28" s="8">
        <v>0</v>
      </c>
      <c r="P28" s="8">
        <v>8</v>
      </c>
      <c r="Q28" s="8">
        <v>1</v>
      </c>
      <c r="R28" s="8">
        <v>4</v>
      </c>
      <c r="S28" s="8">
        <v>1</v>
      </c>
      <c r="T28" s="10"/>
      <c r="U28" s="10"/>
      <c r="V28" s="10"/>
      <c r="W28" s="10"/>
      <c r="X28" s="8">
        <v>3.5</v>
      </c>
      <c r="Y28" s="8">
        <v>1</v>
      </c>
      <c r="Z28" s="8">
        <v>1.5</v>
      </c>
      <c r="AA28" s="8">
        <v>0</v>
      </c>
    </row>
    <row r="29" spans="1:27" ht="15.75" customHeight="1" x14ac:dyDescent="0.55000000000000004">
      <c r="A29" s="6" t="s">
        <v>71</v>
      </c>
      <c r="B29" s="7">
        <v>2015</v>
      </c>
      <c r="C29" s="32" t="s">
        <v>72</v>
      </c>
      <c r="D29" s="9">
        <v>42230.376388888886</v>
      </c>
      <c r="E29" s="8" t="s">
        <v>73</v>
      </c>
      <c r="F29" s="8" t="s">
        <v>338</v>
      </c>
      <c r="G29" s="8">
        <v>18</v>
      </c>
      <c r="H29" s="8">
        <v>1</v>
      </c>
      <c r="I29" s="8">
        <v>14</v>
      </c>
      <c r="J29" s="8">
        <v>1</v>
      </c>
      <c r="K29" s="11">
        <v>158000000</v>
      </c>
      <c r="L29" s="8">
        <v>0</v>
      </c>
      <c r="M29" s="11">
        <v>90000000</v>
      </c>
      <c r="N29" s="11">
        <v>90000000</v>
      </c>
      <c r="O29" s="8">
        <v>0</v>
      </c>
      <c r="P29" s="8">
        <v>12</v>
      </c>
      <c r="Q29" s="8">
        <v>1</v>
      </c>
      <c r="R29" s="8">
        <v>2</v>
      </c>
      <c r="S29" s="8">
        <v>0</v>
      </c>
      <c r="T29" s="10"/>
      <c r="U29" s="10"/>
      <c r="V29" s="10"/>
      <c r="W29" s="10"/>
      <c r="X29" s="10"/>
      <c r="Y29" s="10"/>
      <c r="Z29" s="10"/>
      <c r="AA29" s="10"/>
    </row>
    <row r="30" spans="1:27" ht="14.4" x14ac:dyDescent="0.55000000000000004">
      <c r="A30" s="6" t="s">
        <v>71</v>
      </c>
      <c r="B30" s="7">
        <v>2015</v>
      </c>
      <c r="C30" s="32" t="s">
        <v>74</v>
      </c>
      <c r="D30" s="9">
        <v>42231.708333333336</v>
      </c>
      <c r="E30" s="8" t="s">
        <v>75</v>
      </c>
      <c r="F30" s="8" t="s">
        <v>338</v>
      </c>
      <c r="G30" s="8">
        <v>717.5</v>
      </c>
      <c r="H30" s="8">
        <v>1</v>
      </c>
      <c r="I30" s="8">
        <v>422.5</v>
      </c>
      <c r="J30" s="8">
        <v>1</v>
      </c>
      <c r="K30" s="11">
        <v>765000000</v>
      </c>
      <c r="L30" s="8">
        <v>0</v>
      </c>
      <c r="M30" s="11">
        <v>330000000</v>
      </c>
      <c r="N30" s="11">
        <v>330000000</v>
      </c>
      <c r="O30" s="8">
        <v>0</v>
      </c>
      <c r="P30" s="8">
        <v>8.5</v>
      </c>
      <c r="Q30" s="8">
        <v>1</v>
      </c>
      <c r="R30" s="8">
        <v>1.5</v>
      </c>
      <c r="S30" s="8">
        <v>1</v>
      </c>
      <c r="T30" s="10"/>
      <c r="U30" s="10"/>
      <c r="V30" s="10"/>
      <c r="W30" s="10"/>
      <c r="X30" s="10"/>
      <c r="Y30" s="10"/>
      <c r="Z30" s="10"/>
      <c r="AA30" s="10"/>
    </row>
    <row r="31" spans="1:27" ht="14.4" x14ac:dyDescent="0.55000000000000004">
      <c r="A31" s="6" t="s">
        <v>71</v>
      </c>
      <c r="B31" s="7">
        <v>2015</v>
      </c>
      <c r="C31" s="32" t="s">
        <v>76</v>
      </c>
      <c r="D31" s="9">
        <v>42279.208333333336</v>
      </c>
      <c r="E31" s="8" t="s">
        <v>77</v>
      </c>
      <c r="F31" s="8" t="s">
        <v>338</v>
      </c>
      <c r="G31" s="8">
        <v>466</v>
      </c>
      <c r="H31" s="8">
        <v>1</v>
      </c>
      <c r="I31" s="8">
        <v>326</v>
      </c>
      <c r="J31" s="8">
        <v>1</v>
      </c>
      <c r="K31" s="11">
        <v>228000000</v>
      </c>
      <c r="L31" s="8">
        <v>0</v>
      </c>
      <c r="M31" s="11">
        <v>110000000</v>
      </c>
      <c r="N31" s="11">
        <v>110000000</v>
      </c>
      <c r="O31" s="8">
        <v>0</v>
      </c>
      <c r="P31" s="8">
        <v>8</v>
      </c>
      <c r="Q31" s="8">
        <v>1</v>
      </c>
      <c r="R31" s="8">
        <v>1</v>
      </c>
      <c r="S31" s="8">
        <v>1</v>
      </c>
      <c r="T31" s="10"/>
      <c r="U31" s="10"/>
      <c r="V31" s="10"/>
      <c r="W31" s="10"/>
      <c r="X31" s="10"/>
      <c r="Y31" s="10"/>
      <c r="Z31" s="10"/>
      <c r="AA31" s="10"/>
    </row>
    <row r="32" spans="1:27" ht="14.4" x14ac:dyDescent="0.55000000000000004">
      <c r="A32" s="6" t="s">
        <v>71</v>
      </c>
      <c r="B32" s="7">
        <v>2015</v>
      </c>
      <c r="C32" s="32" t="s">
        <v>78</v>
      </c>
      <c r="D32" s="9">
        <v>42312.208333333336</v>
      </c>
      <c r="E32" s="8" t="s">
        <v>79</v>
      </c>
      <c r="F32" s="8" t="s">
        <v>338</v>
      </c>
      <c r="G32" s="8">
        <v>424</v>
      </c>
      <c r="H32" s="8">
        <v>1</v>
      </c>
      <c r="I32" s="8">
        <v>224</v>
      </c>
      <c r="J32" s="8">
        <v>1</v>
      </c>
      <c r="K32" s="11">
        <v>35000000</v>
      </c>
      <c r="L32" s="8">
        <v>0</v>
      </c>
      <c r="M32" s="11">
        <v>12600000</v>
      </c>
      <c r="N32" s="11">
        <v>12600000</v>
      </c>
      <c r="O32" s="8">
        <v>0</v>
      </c>
      <c r="P32" s="8">
        <v>7.5</v>
      </c>
      <c r="Q32" s="8">
        <v>1</v>
      </c>
      <c r="R32" s="8">
        <v>1</v>
      </c>
      <c r="S32" s="8">
        <v>1</v>
      </c>
      <c r="T32" s="10"/>
      <c r="U32" s="10"/>
      <c r="V32" s="10"/>
      <c r="W32" s="10"/>
      <c r="X32" s="10"/>
      <c r="Y32" s="10"/>
      <c r="Z32" s="10"/>
      <c r="AA32" s="10"/>
    </row>
    <row r="33" spans="1:27" ht="14.4" x14ac:dyDescent="0.55000000000000004">
      <c r="A33" s="13" t="s">
        <v>80</v>
      </c>
      <c r="B33" s="7">
        <v>1982</v>
      </c>
      <c r="C33" s="32" t="s">
        <v>81</v>
      </c>
      <c r="D33" s="9">
        <v>30039.230555555554</v>
      </c>
      <c r="E33" s="8" t="s">
        <v>82</v>
      </c>
      <c r="F33" s="8" t="s">
        <v>338</v>
      </c>
      <c r="G33" s="8">
        <v>6</v>
      </c>
      <c r="H33" s="8">
        <v>0</v>
      </c>
      <c r="I33" s="8">
        <v>0.5</v>
      </c>
      <c r="J33" s="8">
        <v>1</v>
      </c>
      <c r="K33" s="11">
        <v>750000000000</v>
      </c>
      <c r="L33" s="8">
        <v>0</v>
      </c>
      <c r="M33" s="11">
        <v>513000000000</v>
      </c>
      <c r="N33" s="11">
        <v>758000000000</v>
      </c>
      <c r="O33" s="8">
        <v>2</v>
      </c>
      <c r="P33" s="8">
        <v>17.5</v>
      </c>
      <c r="Q33" s="8">
        <v>0</v>
      </c>
      <c r="R33" s="8">
        <v>1</v>
      </c>
      <c r="S33" s="8">
        <v>0</v>
      </c>
      <c r="T33" s="8">
        <v>12</v>
      </c>
      <c r="U33" s="8">
        <v>2</v>
      </c>
      <c r="V33" s="8">
        <v>4</v>
      </c>
      <c r="W33" s="8">
        <v>2</v>
      </c>
      <c r="X33" s="8">
        <v>20</v>
      </c>
      <c r="Y33" s="8">
        <v>2</v>
      </c>
      <c r="Z33" s="8">
        <v>4</v>
      </c>
      <c r="AA33" s="8">
        <v>2</v>
      </c>
    </row>
    <row r="34" spans="1:27" ht="14.4" x14ac:dyDescent="0.55000000000000004">
      <c r="A34" s="13" t="s">
        <v>80</v>
      </c>
      <c r="B34" s="7">
        <v>1982</v>
      </c>
      <c r="C34" s="32" t="s">
        <v>83</v>
      </c>
      <c r="D34" s="9">
        <v>30045.065972222223</v>
      </c>
      <c r="E34" s="8" t="s">
        <v>84</v>
      </c>
      <c r="F34" s="8" t="s">
        <v>338</v>
      </c>
      <c r="G34" s="8">
        <v>4.5</v>
      </c>
      <c r="H34" s="8">
        <v>0</v>
      </c>
      <c r="I34" s="8">
        <v>0.5</v>
      </c>
      <c r="J34" s="8">
        <v>1</v>
      </c>
      <c r="K34" s="11">
        <v>975000000000</v>
      </c>
      <c r="L34" s="8">
        <v>0</v>
      </c>
      <c r="M34" s="11">
        <v>522000000000</v>
      </c>
      <c r="N34" s="11">
        <v>986000000000</v>
      </c>
      <c r="O34" s="8">
        <v>2</v>
      </c>
      <c r="P34" s="10"/>
      <c r="Q34" s="10"/>
      <c r="R34" s="10"/>
      <c r="S34" s="10"/>
      <c r="T34" s="8">
        <v>16</v>
      </c>
      <c r="U34" s="8">
        <v>1</v>
      </c>
      <c r="V34" s="8">
        <v>4</v>
      </c>
      <c r="W34" s="8">
        <v>1</v>
      </c>
      <c r="X34" s="8">
        <v>24</v>
      </c>
      <c r="Y34" s="8">
        <v>0</v>
      </c>
      <c r="Z34" s="8">
        <v>2</v>
      </c>
      <c r="AA34" s="8">
        <v>0</v>
      </c>
    </row>
    <row r="35" spans="1:27" ht="14.4" x14ac:dyDescent="0.55000000000000004">
      <c r="A35" s="13" t="s">
        <v>80</v>
      </c>
      <c r="B35" s="7">
        <v>1982</v>
      </c>
      <c r="C35" s="32" t="s">
        <v>85</v>
      </c>
      <c r="D35" s="9">
        <v>30045.473611111112</v>
      </c>
      <c r="E35" s="8" t="s">
        <v>86</v>
      </c>
      <c r="F35" s="8" t="s">
        <v>338</v>
      </c>
      <c r="G35" s="8">
        <v>7</v>
      </c>
      <c r="H35" s="8">
        <v>0</v>
      </c>
      <c r="I35" s="8">
        <v>0.5</v>
      </c>
      <c r="J35" s="8">
        <v>1</v>
      </c>
      <c r="K35" s="11">
        <v>1000000000000</v>
      </c>
      <c r="L35" s="8">
        <v>0</v>
      </c>
      <c r="M35" s="11">
        <v>620000000000</v>
      </c>
      <c r="N35" s="11">
        <v>1010000000000</v>
      </c>
      <c r="O35" s="8">
        <v>2</v>
      </c>
      <c r="P35" s="10"/>
      <c r="Q35" s="10"/>
      <c r="R35" s="10"/>
      <c r="S35" s="10"/>
      <c r="T35" s="8">
        <v>20</v>
      </c>
      <c r="U35" s="8">
        <v>0</v>
      </c>
      <c r="V35" s="8">
        <v>2</v>
      </c>
      <c r="W35" s="8">
        <v>1</v>
      </c>
      <c r="X35" s="8">
        <v>20</v>
      </c>
      <c r="Y35" s="8">
        <v>1</v>
      </c>
      <c r="Z35" s="8">
        <v>2</v>
      </c>
      <c r="AA35" s="8">
        <v>1</v>
      </c>
    </row>
    <row r="36" spans="1:27" ht="14.4" x14ac:dyDescent="0.55000000000000004">
      <c r="A36" s="6" t="s">
        <v>87</v>
      </c>
      <c r="B36" s="17">
        <v>1998</v>
      </c>
      <c r="C36" s="32" t="s">
        <v>88</v>
      </c>
      <c r="D36" s="9">
        <v>35998.651388888888</v>
      </c>
      <c r="E36" s="8" t="s">
        <v>89</v>
      </c>
      <c r="F36" s="8" t="s">
        <v>338</v>
      </c>
      <c r="G36" s="8">
        <v>0.45</v>
      </c>
      <c r="H36" s="8">
        <v>0</v>
      </c>
      <c r="I36" s="8">
        <v>0.05</v>
      </c>
      <c r="J36" s="8">
        <v>1</v>
      </c>
      <c r="K36" s="11">
        <v>3000000000</v>
      </c>
      <c r="L36" s="8">
        <v>1</v>
      </c>
      <c r="M36" s="11">
        <v>2010000000</v>
      </c>
      <c r="N36" s="11">
        <v>4100000000</v>
      </c>
      <c r="O36" s="8">
        <v>0</v>
      </c>
      <c r="P36" s="8">
        <v>11</v>
      </c>
      <c r="Q36" s="8">
        <v>1</v>
      </c>
      <c r="R36" s="8">
        <v>3</v>
      </c>
      <c r="S36" s="8">
        <v>2</v>
      </c>
      <c r="T36" s="10"/>
      <c r="U36" s="10"/>
      <c r="V36" s="10"/>
      <c r="W36" s="10"/>
      <c r="X36" s="10"/>
      <c r="Y36" s="10"/>
      <c r="Z36" s="10"/>
      <c r="AA36" s="10"/>
    </row>
    <row r="37" spans="1:27" ht="14.4" x14ac:dyDescent="0.55000000000000004">
      <c r="A37" s="6" t="s">
        <v>87</v>
      </c>
      <c r="B37" s="7">
        <v>2001</v>
      </c>
      <c r="C37" s="32" t="s">
        <v>90</v>
      </c>
      <c r="D37" s="9">
        <v>37093.395833333336</v>
      </c>
      <c r="E37" s="8" t="s">
        <v>91</v>
      </c>
      <c r="F37" s="8" t="s">
        <v>338</v>
      </c>
      <c r="G37" s="8">
        <v>64.5</v>
      </c>
      <c r="H37" s="8">
        <v>0</v>
      </c>
      <c r="I37" s="8">
        <v>12</v>
      </c>
      <c r="J37" s="8">
        <v>1</v>
      </c>
      <c r="K37" s="11">
        <v>1670000000</v>
      </c>
      <c r="L37" s="8">
        <v>0</v>
      </c>
      <c r="M37" s="11">
        <v>640000000</v>
      </c>
      <c r="N37" s="11">
        <v>640000000</v>
      </c>
      <c r="O37" s="8">
        <v>0</v>
      </c>
      <c r="P37" s="8">
        <v>4.25</v>
      </c>
      <c r="Q37" s="8">
        <v>0</v>
      </c>
      <c r="R37" s="8">
        <v>0.75</v>
      </c>
      <c r="S37" s="8">
        <v>0</v>
      </c>
      <c r="T37" s="10"/>
      <c r="U37" s="10"/>
      <c r="V37" s="10"/>
      <c r="W37" s="10"/>
      <c r="X37" s="10"/>
      <c r="Y37" s="10"/>
      <c r="Z37" s="10"/>
      <c r="AA37" s="10"/>
    </row>
    <row r="38" spans="1:27" ht="14.4" x14ac:dyDescent="0.55000000000000004">
      <c r="A38" s="6" t="s">
        <v>87</v>
      </c>
      <c r="B38" s="7">
        <v>2002</v>
      </c>
      <c r="C38" s="32" t="s">
        <v>93</v>
      </c>
      <c r="D38" s="9">
        <v>37556.083333333336</v>
      </c>
      <c r="E38" s="8" t="s">
        <v>94</v>
      </c>
      <c r="F38" s="8" t="s">
        <v>338</v>
      </c>
      <c r="G38" s="8">
        <v>10</v>
      </c>
      <c r="H38" s="8">
        <v>0</v>
      </c>
      <c r="I38" s="8">
        <v>1</v>
      </c>
      <c r="J38" s="8">
        <v>1</v>
      </c>
      <c r="K38" s="11">
        <v>870000000</v>
      </c>
      <c r="L38" s="8">
        <v>0</v>
      </c>
      <c r="M38" s="12">
        <f t="shared" ref="M38:M40" si="5">K38-K38/3</f>
        <v>580000000</v>
      </c>
      <c r="N38" s="12">
        <f t="shared" ref="N38:N40" si="6">K38*2</f>
        <v>1740000000</v>
      </c>
      <c r="O38" s="8">
        <v>2</v>
      </c>
      <c r="P38" s="10">
        <v>5.95</v>
      </c>
      <c r="Q38" s="8">
        <v>0</v>
      </c>
      <c r="R38" s="8">
        <v>0.5</v>
      </c>
      <c r="S38" s="8">
        <v>2</v>
      </c>
      <c r="T38" s="10"/>
      <c r="U38" s="10"/>
      <c r="V38" s="10"/>
      <c r="W38" s="10"/>
      <c r="X38" s="10"/>
      <c r="Y38" s="10"/>
      <c r="Z38" s="10"/>
      <c r="AA38" s="10"/>
    </row>
    <row r="39" spans="1:27" ht="14.4" x14ac:dyDescent="0.55000000000000004">
      <c r="A39" s="6" t="s">
        <v>87</v>
      </c>
      <c r="B39" s="7">
        <v>2002</v>
      </c>
      <c r="C39" s="32" t="s">
        <v>95</v>
      </c>
      <c r="D39" s="9">
        <v>37557.3125</v>
      </c>
      <c r="E39" s="8" t="s">
        <v>96</v>
      </c>
      <c r="F39" s="8" t="s">
        <v>338</v>
      </c>
      <c r="G39" s="8">
        <v>6</v>
      </c>
      <c r="H39" s="8">
        <v>0</v>
      </c>
      <c r="I39" s="8">
        <v>1</v>
      </c>
      <c r="J39" s="8">
        <v>1</v>
      </c>
      <c r="K39" s="11">
        <v>1050000000</v>
      </c>
      <c r="L39" s="8">
        <v>0</v>
      </c>
      <c r="M39" s="12">
        <f t="shared" si="5"/>
        <v>700000000</v>
      </c>
      <c r="N39" s="12">
        <f t="shared" si="6"/>
        <v>2100000000</v>
      </c>
      <c r="O39" s="8">
        <v>2</v>
      </c>
      <c r="P39" s="10">
        <v>6.95</v>
      </c>
      <c r="Q39" s="8">
        <v>0</v>
      </c>
      <c r="R39" s="8">
        <v>0.5</v>
      </c>
      <c r="S39" s="8">
        <v>2</v>
      </c>
      <c r="T39" s="10"/>
      <c r="U39" s="10"/>
      <c r="V39" s="10"/>
      <c r="W39" s="10"/>
      <c r="X39" s="10"/>
      <c r="Y39" s="10"/>
      <c r="Z39" s="10"/>
      <c r="AA39" s="10"/>
    </row>
    <row r="40" spans="1:27" ht="14.4" x14ac:dyDescent="0.55000000000000004">
      <c r="A40" s="6" t="s">
        <v>87</v>
      </c>
      <c r="B40" s="7">
        <v>2002</v>
      </c>
      <c r="C40" s="34" t="s">
        <v>97</v>
      </c>
      <c r="D40" s="18">
        <v>37560.5</v>
      </c>
      <c r="E40" s="8" t="s">
        <v>98</v>
      </c>
      <c r="F40" s="8" t="s">
        <v>338</v>
      </c>
      <c r="G40" s="19">
        <v>4</v>
      </c>
      <c r="H40" s="19">
        <v>0</v>
      </c>
      <c r="I40" s="19">
        <v>1</v>
      </c>
      <c r="J40" s="19">
        <v>1</v>
      </c>
      <c r="K40" s="20">
        <v>450000000</v>
      </c>
      <c r="L40" s="19">
        <v>0</v>
      </c>
      <c r="M40" s="12">
        <f t="shared" si="5"/>
        <v>300000000</v>
      </c>
      <c r="N40" s="12">
        <f t="shared" si="6"/>
        <v>900000000</v>
      </c>
      <c r="O40" s="8">
        <v>2</v>
      </c>
      <c r="P40" s="10">
        <v>6.45</v>
      </c>
      <c r="Q40" s="19">
        <v>0</v>
      </c>
      <c r="R40" s="19">
        <v>0.5</v>
      </c>
      <c r="S40" s="19">
        <v>2</v>
      </c>
      <c r="T40" s="21"/>
      <c r="U40" s="21"/>
      <c r="V40" s="21"/>
      <c r="W40" s="21"/>
      <c r="X40" s="21"/>
      <c r="Y40" s="21"/>
      <c r="Z40" s="21"/>
      <c r="AA40" s="21"/>
    </row>
    <row r="41" spans="1:27" ht="14.4" x14ac:dyDescent="0.55000000000000004">
      <c r="A41" s="6" t="s">
        <v>87</v>
      </c>
      <c r="B41" s="7">
        <v>2002</v>
      </c>
      <c r="C41" s="34" t="s">
        <v>99</v>
      </c>
      <c r="D41" s="18">
        <v>37563.958333333336</v>
      </c>
      <c r="E41" s="8" t="s">
        <v>100</v>
      </c>
      <c r="F41" s="8" t="s">
        <v>338</v>
      </c>
      <c r="G41" s="19">
        <v>18</v>
      </c>
      <c r="H41" s="19">
        <v>0</v>
      </c>
      <c r="I41" s="19">
        <v>1</v>
      </c>
      <c r="J41" s="19">
        <v>1</v>
      </c>
      <c r="K41" s="20">
        <v>1390000000</v>
      </c>
      <c r="L41" s="19">
        <v>0</v>
      </c>
      <c r="M41" s="35">
        <f>0.5*K41</f>
        <v>695000000</v>
      </c>
      <c r="N41" s="12">
        <f>K41</f>
        <v>1390000000</v>
      </c>
      <c r="O41" s="8">
        <v>2</v>
      </c>
      <c r="P41" s="10">
        <v>5.65</v>
      </c>
      <c r="Q41" s="19">
        <v>0</v>
      </c>
      <c r="R41" s="19">
        <v>0.5</v>
      </c>
      <c r="S41" s="19">
        <v>2</v>
      </c>
      <c r="T41" s="21"/>
      <c r="U41" s="21"/>
      <c r="V41" s="21"/>
      <c r="W41" s="21"/>
      <c r="X41" s="21"/>
      <c r="Y41" s="21"/>
      <c r="Z41" s="21"/>
      <c r="AA41" s="21"/>
    </row>
    <row r="42" spans="1:27" ht="14.4" x14ac:dyDescent="0.55000000000000004">
      <c r="A42" s="6" t="s">
        <v>87</v>
      </c>
      <c r="B42" s="7">
        <v>2006</v>
      </c>
      <c r="C42" s="32" t="s">
        <v>101</v>
      </c>
      <c r="D42" s="9">
        <v>39037.3125</v>
      </c>
      <c r="E42" s="8" t="s">
        <v>102</v>
      </c>
      <c r="F42" s="8" t="s">
        <v>338</v>
      </c>
      <c r="G42" s="8">
        <v>8</v>
      </c>
      <c r="H42" s="8">
        <v>1</v>
      </c>
      <c r="I42" s="8">
        <v>3</v>
      </c>
      <c r="J42" s="8">
        <v>0</v>
      </c>
      <c r="K42" s="11">
        <v>7000000</v>
      </c>
      <c r="L42" s="8">
        <v>0</v>
      </c>
      <c r="M42" s="11">
        <f>2*K42/3</f>
        <v>4666666.666666667</v>
      </c>
      <c r="N42" s="11">
        <f>2*K42</f>
        <v>14000000</v>
      </c>
      <c r="O42" s="8">
        <v>2</v>
      </c>
      <c r="P42" s="8">
        <v>3.9</v>
      </c>
      <c r="Q42" s="8">
        <v>0</v>
      </c>
      <c r="R42" s="8">
        <v>0.4</v>
      </c>
      <c r="S42" s="8">
        <v>0</v>
      </c>
      <c r="T42" s="10"/>
      <c r="U42" s="10"/>
      <c r="V42" s="10"/>
      <c r="W42" s="10"/>
      <c r="X42" s="10"/>
      <c r="Y42" s="10"/>
      <c r="Z42" s="10"/>
      <c r="AA42" s="10"/>
    </row>
    <row r="43" spans="1:27" ht="14.4" x14ac:dyDescent="0.55000000000000004">
      <c r="A43" s="6" t="s">
        <v>87</v>
      </c>
      <c r="B43" s="7">
        <v>2006</v>
      </c>
      <c r="C43" s="32" t="s">
        <v>103</v>
      </c>
      <c r="D43" s="9">
        <v>39045.114583333336</v>
      </c>
      <c r="E43" s="8" t="s">
        <v>104</v>
      </c>
      <c r="F43" s="8" t="s">
        <v>338</v>
      </c>
      <c r="G43" s="8">
        <v>11.5</v>
      </c>
      <c r="H43" s="8">
        <v>0</v>
      </c>
      <c r="I43" s="8">
        <v>1.5</v>
      </c>
      <c r="J43" s="8">
        <v>0</v>
      </c>
      <c r="K43" s="11">
        <v>180000000</v>
      </c>
      <c r="L43" s="8">
        <v>0</v>
      </c>
      <c r="M43" s="11">
        <v>100000000</v>
      </c>
      <c r="N43" s="11">
        <v>100000000</v>
      </c>
      <c r="O43" s="8">
        <v>0</v>
      </c>
      <c r="P43" s="8">
        <v>4.8</v>
      </c>
      <c r="Q43" s="8">
        <v>0</v>
      </c>
      <c r="R43" s="8">
        <v>0.6</v>
      </c>
      <c r="S43" s="8">
        <v>0</v>
      </c>
      <c r="T43" s="10"/>
      <c r="U43" s="10"/>
      <c r="V43" s="10"/>
      <c r="W43" s="10"/>
      <c r="X43" s="10"/>
      <c r="Y43" s="10"/>
      <c r="Z43" s="10"/>
      <c r="AA43" s="10"/>
    </row>
    <row r="44" spans="1:27" ht="14.4" x14ac:dyDescent="0.55000000000000004">
      <c r="A44" s="6" t="s">
        <v>87</v>
      </c>
      <c r="B44" s="7">
        <v>2011</v>
      </c>
      <c r="C44" s="32" t="s">
        <v>106</v>
      </c>
      <c r="D44" s="9">
        <v>40555.909722222219</v>
      </c>
      <c r="E44" s="8" t="s">
        <v>107</v>
      </c>
      <c r="F44" s="8" t="s">
        <v>338</v>
      </c>
      <c r="G44" s="8">
        <v>1.66</v>
      </c>
      <c r="H44" s="8">
        <v>0</v>
      </c>
      <c r="I44" s="8">
        <v>0.17</v>
      </c>
      <c r="J44" s="8">
        <v>1</v>
      </c>
      <c r="K44" s="11">
        <v>150000000</v>
      </c>
      <c r="L44" s="8">
        <v>0</v>
      </c>
      <c r="M44" s="11">
        <v>80000000</v>
      </c>
      <c r="N44" s="11">
        <v>80000000</v>
      </c>
      <c r="O44" s="8">
        <v>0</v>
      </c>
      <c r="P44" s="8">
        <v>9.1999999999999993</v>
      </c>
      <c r="Q44" s="8">
        <v>0</v>
      </c>
      <c r="R44" s="8">
        <v>2.4</v>
      </c>
      <c r="S44" s="8">
        <v>0</v>
      </c>
      <c r="T44" s="10"/>
      <c r="U44" s="10"/>
      <c r="V44" s="10"/>
      <c r="W44" s="10"/>
      <c r="X44" s="8">
        <v>6</v>
      </c>
      <c r="Y44" s="8">
        <v>0</v>
      </c>
      <c r="Z44" s="8">
        <v>1</v>
      </c>
      <c r="AA44" s="8">
        <v>0</v>
      </c>
    </row>
    <row r="45" spans="1:27" ht="14.4" x14ac:dyDescent="0.55000000000000004">
      <c r="A45" s="6" t="s">
        <v>87</v>
      </c>
      <c r="B45" s="7">
        <v>2013</v>
      </c>
      <c r="C45" s="32" t="s">
        <v>108</v>
      </c>
      <c r="D45" s="9">
        <v>41328.760416666664</v>
      </c>
      <c r="E45" s="8" t="s">
        <v>109</v>
      </c>
      <c r="F45" s="8" t="s">
        <v>338</v>
      </c>
      <c r="G45" s="8">
        <v>1.1000000000000001</v>
      </c>
      <c r="H45" s="8">
        <v>0</v>
      </c>
      <c r="I45" s="8">
        <v>0.11</v>
      </c>
      <c r="J45" s="8">
        <v>2</v>
      </c>
      <c r="K45" s="11">
        <v>2000000000</v>
      </c>
      <c r="L45" s="8">
        <v>0</v>
      </c>
      <c r="M45" s="11">
        <v>1000000000</v>
      </c>
      <c r="N45" s="11">
        <v>1000000000</v>
      </c>
      <c r="O45" s="8">
        <v>0</v>
      </c>
      <c r="P45" s="8">
        <v>9</v>
      </c>
      <c r="Q45" s="8">
        <v>1</v>
      </c>
      <c r="R45" s="8">
        <v>2</v>
      </c>
      <c r="S45" s="8">
        <v>2</v>
      </c>
      <c r="T45" s="10"/>
      <c r="U45" s="10"/>
      <c r="V45" s="10"/>
      <c r="W45" s="10"/>
      <c r="X45" s="10"/>
      <c r="Y45" s="10"/>
      <c r="Z45" s="10"/>
      <c r="AA45" s="10"/>
    </row>
    <row r="46" spans="1:27" ht="14.4" x14ac:dyDescent="0.55000000000000004">
      <c r="A46" s="6" t="s">
        <v>87</v>
      </c>
      <c r="B46" s="7">
        <v>2013</v>
      </c>
      <c r="C46" s="32" t="s">
        <v>112</v>
      </c>
      <c r="D46" s="9">
        <v>41573.208333333336</v>
      </c>
      <c r="E46" s="8" t="s">
        <v>113</v>
      </c>
      <c r="F46" s="8" t="s">
        <v>338</v>
      </c>
      <c r="G46" s="8">
        <v>5.5</v>
      </c>
      <c r="H46" s="8">
        <v>1</v>
      </c>
      <c r="I46" s="8">
        <v>2.5</v>
      </c>
      <c r="J46" s="8">
        <v>1</v>
      </c>
      <c r="K46" s="11">
        <v>225000000</v>
      </c>
      <c r="L46" s="8">
        <v>0</v>
      </c>
      <c r="M46" s="11">
        <v>76000000</v>
      </c>
      <c r="N46" s="11">
        <v>76000000</v>
      </c>
      <c r="O46" s="8">
        <v>0</v>
      </c>
      <c r="P46" s="8">
        <v>8</v>
      </c>
      <c r="Q46" s="8">
        <v>0</v>
      </c>
      <c r="R46" s="8">
        <v>2</v>
      </c>
      <c r="S46" s="8">
        <v>2</v>
      </c>
      <c r="T46" s="10"/>
      <c r="U46" s="10"/>
      <c r="V46" s="10"/>
      <c r="W46" s="10"/>
      <c r="X46" s="10"/>
      <c r="Y46" s="10"/>
      <c r="Z46" s="10"/>
      <c r="AA46" s="10"/>
    </row>
    <row r="47" spans="1:27" ht="14.4" x14ac:dyDescent="0.55000000000000004">
      <c r="A47" s="6" t="s">
        <v>87</v>
      </c>
      <c r="B47" s="7">
        <v>2013</v>
      </c>
      <c r="C47" s="32" t="s">
        <v>114</v>
      </c>
      <c r="D47" s="9">
        <v>41601.354166666664</v>
      </c>
      <c r="E47" s="8" t="s">
        <v>115</v>
      </c>
      <c r="F47" s="8" t="s">
        <v>338</v>
      </c>
      <c r="G47" s="8">
        <v>0.57999999999999996</v>
      </c>
      <c r="H47" s="8">
        <v>0</v>
      </c>
      <c r="I47" s="8">
        <v>0.17</v>
      </c>
      <c r="J47" s="8">
        <v>0</v>
      </c>
      <c r="K47" s="11">
        <v>1300000000</v>
      </c>
      <c r="L47" s="8">
        <v>0</v>
      </c>
      <c r="M47" s="11">
        <v>1100000000</v>
      </c>
      <c r="N47" s="11">
        <v>1100000000</v>
      </c>
      <c r="O47" s="8">
        <v>0</v>
      </c>
      <c r="P47" s="8">
        <v>10.5</v>
      </c>
      <c r="Q47" s="8">
        <v>0</v>
      </c>
      <c r="R47" s="8">
        <v>2.5</v>
      </c>
      <c r="S47" s="8">
        <v>0</v>
      </c>
      <c r="T47" s="8">
        <v>8.5</v>
      </c>
      <c r="U47" s="8">
        <v>1</v>
      </c>
      <c r="V47" s="8">
        <v>2.5</v>
      </c>
      <c r="W47" s="8">
        <v>1</v>
      </c>
      <c r="X47" s="8">
        <v>7</v>
      </c>
      <c r="Y47" s="8">
        <v>0</v>
      </c>
      <c r="Z47" s="8">
        <v>2</v>
      </c>
      <c r="AA47" s="8">
        <v>2</v>
      </c>
    </row>
    <row r="48" spans="1:27" ht="14.4" x14ac:dyDescent="0.55000000000000004">
      <c r="A48" s="6" t="s">
        <v>87</v>
      </c>
      <c r="B48" s="7">
        <v>2016</v>
      </c>
      <c r="C48" s="32" t="s">
        <v>116</v>
      </c>
      <c r="D48" s="9">
        <v>42508.458333333336</v>
      </c>
      <c r="E48" s="8" t="s">
        <v>117</v>
      </c>
      <c r="F48" s="8" t="s">
        <v>338</v>
      </c>
      <c r="G48" s="8">
        <v>5.17</v>
      </c>
      <c r="H48" s="8">
        <v>0</v>
      </c>
      <c r="I48" s="8">
        <v>1.08</v>
      </c>
      <c r="J48" s="8">
        <v>0</v>
      </c>
      <c r="K48" s="11">
        <v>35500000</v>
      </c>
      <c r="L48" s="8">
        <v>0</v>
      </c>
      <c r="M48" s="11">
        <v>24500000</v>
      </c>
      <c r="N48" s="11">
        <v>24500000</v>
      </c>
      <c r="O48" s="8">
        <v>0</v>
      </c>
      <c r="P48" s="8">
        <v>5.5</v>
      </c>
      <c r="Q48" s="8">
        <v>0</v>
      </c>
      <c r="R48" s="8">
        <v>1.5</v>
      </c>
      <c r="S48" s="8">
        <v>0</v>
      </c>
      <c r="T48" s="10"/>
      <c r="U48" s="10"/>
      <c r="V48" s="10"/>
      <c r="W48" s="10"/>
      <c r="X48" s="10"/>
      <c r="Y48" s="10"/>
      <c r="Z48" s="10"/>
      <c r="AA48" s="10"/>
    </row>
    <row r="49" spans="1:27" ht="14.4" x14ac:dyDescent="0.55000000000000004">
      <c r="A49" s="6" t="s">
        <v>87</v>
      </c>
      <c r="B49" s="7">
        <v>2016</v>
      </c>
      <c r="C49" s="32" t="s">
        <v>118</v>
      </c>
      <c r="D49" s="9">
        <v>42511.09375</v>
      </c>
      <c r="E49" s="8" t="s">
        <v>119</v>
      </c>
      <c r="F49" s="8" t="s">
        <v>338</v>
      </c>
      <c r="G49" s="8">
        <v>2.17</v>
      </c>
      <c r="H49" s="8">
        <v>0</v>
      </c>
      <c r="I49" s="8">
        <v>0.22</v>
      </c>
      <c r="J49" s="8">
        <v>1</v>
      </c>
      <c r="K49" s="11">
        <v>5550000</v>
      </c>
      <c r="L49" s="8">
        <v>0</v>
      </c>
      <c r="M49" s="11">
        <v>950000</v>
      </c>
      <c r="N49" s="11">
        <v>950000</v>
      </c>
      <c r="O49" s="8">
        <v>0</v>
      </c>
      <c r="P49" s="8">
        <v>6</v>
      </c>
      <c r="Q49" s="8">
        <v>0</v>
      </c>
      <c r="R49" s="8">
        <v>1</v>
      </c>
      <c r="S49" s="8">
        <v>2</v>
      </c>
      <c r="T49" s="10"/>
      <c r="U49" s="10"/>
      <c r="V49" s="10"/>
      <c r="W49" s="10"/>
      <c r="X49" s="10"/>
      <c r="Y49" s="10"/>
      <c r="Z49" s="10"/>
      <c r="AA49" s="10"/>
    </row>
    <row r="50" spans="1:27" ht="14.4" x14ac:dyDescent="0.55000000000000004">
      <c r="A50" s="6" t="s">
        <v>120</v>
      </c>
      <c r="B50" s="7">
        <v>2010</v>
      </c>
      <c r="C50" s="32" t="s">
        <v>121</v>
      </c>
      <c r="D50" s="22">
        <v>40282.041666666664</v>
      </c>
      <c r="E50" s="8" t="s">
        <v>122</v>
      </c>
      <c r="F50" s="8" t="s">
        <v>338</v>
      </c>
      <c r="G50" s="8">
        <v>71</v>
      </c>
      <c r="H50" s="8">
        <v>0</v>
      </c>
      <c r="I50" s="8">
        <v>12</v>
      </c>
      <c r="J50" s="8">
        <v>1</v>
      </c>
      <c r="K50" s="11">
        <v>130000000000</v>
      </c>
      <c r="L50" s="8">
        <v>0</v>
      </c>
      <c r="M50" s="11">
        <v>30000000000</v>
      </c>
      <c r="N50" s="11">
        <v>30000000000</v>
      </c>
      <c r="O50" s="8">
        <v>0</v>
      </c>
      <c r="P50" s="8">
        <v>5.7</v>
      </c>
      <c r="Q50" s="8">
        <v>0</v>
      </c>
      <c r="R50" s="8">
        <v>0.1</v>
      </c>
      <c r="S50" s="8">
        <v>0</v>
      </c>
      <c r="T50" s="8">
        <v>5</v>
      </c>
      <c r="U50" s="8">
        <v>0</v>
      </c>
      <c r="V50" s="8">
        <v>1</v>
      </c>
      <c r="W50" s="8">
        <v>1</v>
      </c>
      <c r="X50" s="10"/>
      <c r="Y50" s="10"/>
      <c r="Z50" s="10"/>
      <c r="AA50" s="10"/>
    </row>
    <row r="51" spans="1:27" ht="14.4" x14ac:dyDescent="0.55000000000000004">
      <c r="A51" s="6" t="s">
        <v>120</v>
      </c>
      <c r="B51" s="7">
        <v>2010</v>
      </c>
      <c r="C51" s="32" t="s">
        <v>123</v>
      </c>
      <c r="D51" s="23">
        <v>40285</v>
      </c>
      <c r="E51" s="8" t="s">
        <v>124</v>
      </c>
      <c r="F51" s="8" t="s">
        <v>338</v>
      </c>
      <c r="G51" s="8">
        <v>30</v>
      </c>
      <c r="H51" s="8">
        <v>1</v>
      </c>
      <c r="I51" s="8">
        <v>12.4</v>
      </c>
      <c r="J51" s="8">
        <v>1</v>
      </c>
      <c r="K51" s="11">
        <v>40000000000</v>
      </c>
      <c r="L51" s="8">
        <v>0</v>
      </c>
      <c r="M51" s="11">
        <v>10000000000</v>
      </c>
      <c r="N51" s="11">
        <v>10000000000</v>
      </c>
      <c r="O51" s="8">
        <v>0</v>
      </c>
      <c r="P51" s="8">
        <v>5.6</v>
      </c>
      <c r="Q51" s="8">
        <v>0</v>
      </c>
      <c r="R51" s="8">
        <v>0.3</v>
      </c>
      <c r="S51" s="8">
        <v>0</v>
      </c>
      <c r="T51" s="8">
        <v>4.5</v>
      </c>
      <c r="U51" s="8">
        <v>0</v>
      </c>
      <c r="V51" s="8">
        <v>0.5</v>
      </c>
      <c r="W51" s="8">
        <v>1</v>
      </c>
      <c r="X51" s="10"/>
      <c r="Y51" s="10"/>
      <c r="Z51" s="10"/>
      <c r="AA51" s="10"/>
    </row>
    <row r="52" spans="1:27" ht="14.4" x14ac:dyDescent="0.55000000000000004">
      <c r="A52" s="6" t="s">
        <v>120</v>
      </c>
      <c r="B52" s="7">
        <v>2010</v>
      </c>
      <c r="C52" s="32" t="s">
        <v>125</v>
      </c>
      <c r="D52" s="22">
        <v>40286.25</v>
      </c>
      <c r="E52" s="8" t="s">
        <v>126</v>
      </c>
      <c r="F52" s="8" t="s">
        <v>338</v>
      </c>
      <c r="G52" s="8">
        <v>822</v>
      </c>
      <c r="H52" s="8">
        <v>0</v>
      </c>
      <c r="I52" s="8">
        <v>12.4</v>
      </c>
      <c r="J52" s="8">
        <v>1</v>
      </c>
      <c r="K52" s="11">
        <v>255000000000</v>
      </c>
      <c r="L52" s="8">
        <v>0</v>
      </c>
      <c r="M52" s="11">
        <v>127000000000</v>
      </c>
      <c r="N52" s="11">
        <v>127000000000</v>
      </c>
      <c r="O52" s="8">
        <v>0</v>
      </c>
      <c r="P52" s="8">
        <v>4.5999999999999996</v>
      </c>
      <c r="Q52" s="8">
        <v>0</v>
      </c>
      <c r="R52" s="8">
        <v>0.2</v>
      </c>
      <c r="S52" s="8">
        <v>0</v>
      </c>
      <c r="T52" s="8">
        <v>5.5</v>
      </c>
      <c r="U52" s="8">
        <v>0</v>
      </c>
      <c r="V52" s="8">
        <v>1.5</v>
      </c>
      <c r="W52" s="8">
        <v>1</v>
      </c>
      <c r="X52" s="8">
        <v>5.5</v>
      </c>
      <c r="Y52" s="8">
        <v>0</v>
      </c>
      <c r="Z52" s="8">
        <v>1.5</v>
      </c>
      <c r="AA52" s="8">
        <v>1</v>
      </c>
    </row>
    <row r="53" spans="1:27" ht="14.4" x14ac:dyDescent="0.55000000000000004">
      <c r="A53" s="6" t="s">
        <v>120</v>
      </c>
      <c r="B53" s="7">
        <v>2010</v>
      </c>
      <c r="C53" s="32" t="s">
        <v>127</v>
      </c>
      <c r="D53" s="23">
        <v>40302.770833333336</v>
      </c>
      <c r="E53" s="8" t="s">
        <v>128</v>
      </c>
      <c r="F53" s="8" t="s">
        <v>338</v>
      </c>
      <c r="G53" s="8">
        <v>90</v>
      </c>
      <c r="H53" s="8">
        <v>0</v>
      </c>
      <c r="I53" s="8">
        <v>0.5</v>
      </c>
      <c r="J53" s="8">
        <v>0</v>
      </c>
      <c r="K53" s="11">
        <v>29000000000</v>
      </c>
      <c r="L53" s="8">
        <v>0</v>
      </c>
      <c r="M53" s="11">
        <v>9700000000</v>
      </c>
      <c r="N53" s="11">
        <v>9700000000</v>
      </c>
      <c r="O53" s="8">
        <v>0</v>
      </c>
      <c r="P53" s="8">
        <v>5.4</v>
      </c>
      <c r="Q53" s="8">
        <v>0</v>
      </c>
      <c r="R53" s="8">
        <v>0.2</v>
      </c>
      <c r="S53" s="8">
        <v>0</v>
      </c>
      <c r="T53" s="8">
        <v>6.5</v>
      </c>
      <c r="U53" s="8">
        <v>0</v>
      </c>
      <c r="V53" s="8">
        <v>1.5</v>
      </c>
      <c r="W53" s="8">
        <v>1</v>
      </c>
      <c r="X53" s="8">
        <v>5.5</v>
      </c>
      <c r="Y53" s="8">
        <v>0</v>
      </c>
      <c r="Z53" s="8">
        <v>1.5</v>
      </c>
      <c r="AA53" s="8">
        <v>1</v>
      </c>
    </row>
    <row r="54" spans="1:27" ht="14.4" x14ac:dyDescent="0.55000000000000004">
      <c r="A54" s="6" t="s">
        <v>129</v>
      </c>
      <c r="B54" s="7">
        <v>1971</v>
      </c>
      <c r="C54" s="32" t="s">
        <v>130</v>
      </c>
      <c r="D54" s="9">
        <v>26190.864583333332</v>
      </c>
      <c r="E54" s="8" t="s">
        <v>131</v>
      </c>
      <c r="F54" s="8" t="s">
        <v>338</v>
      </c>
      <c r="G54" s="8">
        <v>11</v>
      </c>
      <c r="H54" s="8">
        <v>0</v>
      </c>
      <c r="I54" s="8">
        <v>1</v>
      </c>
      <c r="J54" s="8">
        <v>0</v>
      </c>
      <c r="K54" s="11">
        <v>216000000000</v>
      </c>
      <c r="L54" s="8">
        <v>0</v>
      </c>
      <c r="M54" s="11">
        <v>126000000000</v>
      </c>
      <c r="N54" s="11">
        <v>43300000000</v>
      </c>
      <c r="O54" s="8">
        <v>1</v>
      </c>
      <c r="P54" s="8">
        <v>10</v>
      </c>
      <c r="Q54" s="8">
        <v>1</v>
      </c>
      <c r="R54" s="8">
        <v>5</v>
      </c>
      <c r="S54" s="8">
        <v>2</v>
      </c>
      <c r="T54" s="10"/>
      <c r="U54" s="10"/>
      <c r="V54" s="10"/>
      <c r="W54" s="10"/>
      <c r="X54" s="10"/>
      <c r="Y54" s="10"/>
      <c r="Z54" s="10"/>
      <c r="AA54" s="10"/>
    </row>
    <row r="55" spans="1:27" ht="14.4" x14ac:dyDescent="0.55000000000000004">
      <c r="A55" s="6" t="s">
        <v>129</v>
      </c>
      <c r="B55" s="7">
        <v>1974</v>
      </c>
      <c r="C55" s="32" t="s">
        <v>132</v>
      </c>
      <c r="D55" s="9">
        <v>27316.5625</v>
      </c>
      <c r="E55" s="8" t="s">
        <v>133</v>
      </c>
      <c r="F55" s="8" t="s">
        <v>338</v>
      </c>
      <c r="G55" s="8">
        <v>5</v>
      </c>
      <c r="H55" s="8">
        <v>0</v>
      </c>
      <c r="I55" s="8">
        <v>1</v>
      </c>
      <c r="J55" s="8">
        <v>2</v>
      </c>
      <c r="K55" s="11">
        <v>50700000000</v>
      </c>
      <c r="L55" s="8">
        <v>0</v>
      </c>
      <c r="M55" s="11">
        <v>40400000000</v>
      </c>
      <c r="N55" s="11">
        <v>52700000000</v>
      </c>
      <c r="O55" s="8">
        <v>0</v>
      </c>
      <c r="P55" s="10"/>
      <c r="Q55" s="10"/>
      <c r="R55" s="10"/>
      <c r="S55" s="10"/>
      <c r="T55" s="8">
        <v>11</v>
      </c>
      <c r="U55" s="8">
        <v>1</v>
      </c>
      <c r="V55" s="8">
        <v>2</v>
      </c>
      <c r="W55" s="8">
        <v>1</v>
      </c>
      <c r="X55" s="8"/>
      <c r="Y55" s="8"/>
      <c r="Z55" s="8"/>
      <c r="AA55" s="8"/>
    </row>
    <row r="56" spans="1:27" ht="14.4" x14ac:dyDescent="0.55000000000000004">
      <c r="A56" s="6" t="s">
        <v>134</v>
      </c>
      <c r="B56" s="7">
        <v>2004</v>
      </c>
      <c r="C56" s="32" t="s">
        <v>135</v>
      </c>
      <c r="D56" s="9">
        <v>38293.060416666667</v>
      </c>
      <c r="E56" s="8" t="s">
        <v>136</v>
      </c>
      <c r="F56" s="8" t="s">
        <v>338</v>
      </c>
      <c r="G56" s="8">
        <v>18.100000000000001</v>
      </c>
      <c r="H56" s="8">
        <v>0</v>
      </c>
      <c r="I56" s="8">
        <v>0.25</v>
      </c>
      <c r="J56" s="8">
        <v>2</v>
      </c>
      <c r="K56" s="11">
        <v>24620000000</v>
      </c>
      <c r="L56" s="8">
        <v>1</v>
      </c>
      <c r="M56" s="11">
        <v>12100000000</v>
      </c>
      <c r="N56" s="11">
        <v>12100000000</v>
      </c>
      <c r="O56" s="8">
        <v>1</v>
      </c>
      <c r="P56" s="8">
        <v>9.8000000000000007</v>
      </c>
      <c r="Q56" s="8">
        <v>0</v>
      </c>
      <c r="R56" s="8">
        <v>1.5</v>
      </c>
      <c r="S56" s="8">
        <v>0</v>
      </c>
      <c r="T56" s="10"/>
      <c r="U56" s="10"/>
      <c r="V56" s="10"/>
      <c r="W56" s="10"/>
      <c r="X56" s="10"/>
      <c r="Y56" s="10"/>
      <c r="Z56" s="10"/>
      <c r="AA56" s="10"/>
    </row>
    <row r="57" spans="1:27" ht="14.4" x14ac:dyDescent="0.55000000000000004">
      <c r="A57" s="6" t="s">
        <v>134</v>
      </c>
      <c r="B57" s="7">
        <v>2004</v>
      </c>
      <c r="C57" s="32" t="s">
        <v>137</v>
      </c>
      <c r="D57" s="16">
        <v>38293.877083333333</v>
      </c>
      <c r="E57" s="8" t="s">
        <v>138</v>
      </c>
      <c r="F57" s="8" t="s">
        <v>338</v>
      </c>
      <c r="G57" s="8">
        <v>12.9</v>
      </c>
      <c r="H57" s="8">
        <v>0</v>
      </c>
      <c r="I57" s="8">
        <v>0.25</v>
      </c>
      <c r="J57" s="8">
        <v>2</v>
      </c>
      <c r="K57" s="11">
        <v>10740000000</v>
      </c>
      <c r="L57" s="8">
        <v>1</v>
      </c>
      <c r="M57" s="11">
        <v>4140000000</v>
      </c>
      <c r="N57" s="11">
        <v>4140000000</v>
      </c>
      <c r="O57" s="8">
        <v>1</v>
      </c>
      <c r="P57" s="8">
        <v>9.1999999999999993</v>
      </c>
      <c r="Q57" s="8">
        <v>0</v>
      </c>
      <c r="R57" s="8">
        <v>1</v>
      </c>
      <c r="S57" s="8">
        <v>0</v>
      </c>
      <c r="T57" s="10"/>
      <c r="U57" s="10"/>
      <c r="V57" s="10"/>
      <c r="W57" s="10"/>
      <c r="X57" s="10"/>
      <c r="Y57" s="10"/>
      <c r="Z57" s="10"/>
      <c r="AA57" s="10"/>
    </row>
    <row r="58" spans="1:27" ht="14.4" x14ac:dyDescent="0.55000000000000004">
      <c r="A58" s="6" t="s">
        <v>134</v>
      </c>
      <c r="B58" s="7">
        <v>2011</v>
      </c>
      <c r="C58" s="32" t="s">
        <v>118</v>
      </c>
      <c r="D58" s="9">
        <v>40684.791666666664</v>
      </c>
      <c r="E58" s="8" t="s">
        <v>140</v>
      </c>
      <c r="F58" s="8" t="s">
        <v>338</v>
      </c>
      <c r="G58" s="8">
        <v>62</v>
      </c>
      <c r="H58" s="8">
        <v>1</v>
      </c>
      <c r="I58" s="8">
        <v>15</v>
      </c>
      <c r="J58" s="8">
        <v>1</v>
      </c>
      <c r="K58" s="11">
        <v>729000000000</v>
      </c>
      <c r="L58" s="8">
        <v>0</v>
      </c>
      <c r="M58" s="11">
        <v>189000000000</v>
      </c>
      <c r="N58" s="11">
        <v>189000000000</v>
      </c>
      <c r="O58" s="8">
        <v>0</v>
      </c>
      <c r="P58" s="8">
        <v>10.5</v>
      </c>
      <c r="Q58" s="8">
        <v>1</v>
      </c>
      <c r="R58" s="8">
        <v>1.5</v>
      </c>
      <c r="S58" s="8">
        <v>1</v>
      </c>
      <c r="T58" s="10"/>
      <c r="U58" s="10"/>
      <c r="V58" s="10"/>
      <c r="W58" s="10"/>
      <c r="X58" s="8">
        <v>9</v>
      </c>
      <c r="Y58" s="8">
        <v>0</v>
      </c>
      <c r="Z58" s="8">
        <v>1.5</v>
      </c>
      <c r="AA58" s="8">
        <v>0</v>
      </c>
    </row>
    <row r="59" spans="1:27" ht="14.4" x14ac:dyDescent="0.55000000000000004">
      <c r="A59" s="6" t="s">
        <v>141</v>
      </c>
      <c r="B59" s="7">
        <v>1947</v>
      </c>
      <c r="C59" s="32" t="s">
        <v>142</v>
      </c>
      <c r="D59" s="9">
        <v>17255.285416666666</v>
      </c>
      <c r="E59" s="8" t="s">
        <v>143</v>
      </c>
      <c r="F59" s="8" t="s">
        <v>338</v>
      </c>
      <c r="G59" s="8">
        <v>0.5</v>
      </c>
      <c r="H59" s="8">
        <v>0</v>
      </c>
      <c r="I59" s="8">
        <v>0.17</v>
      </c>
      <c r="J59" s="8">
        <v>2</v>
      </c>
      <c r="K59" s="11">
        <v>119000000000</v>
      </c>
      <c r="L59" s="8">
        <v>0</v>
      </c>
      <c r="M59" s="11">
        <v>38000000000</v>
      </c>
      <c r="N59" s="11">
        <v>38000000000</v>
      </c>
      <c r="O59" s="8">
        <v>1</v>
      </c>
      <c r="P59" s="8">
        <v>20</v>
      </c>
      <c r="Q59" s="8">
        <v>1</v>
      </c>
      <c r="R59" s="8">
        <v>10</v>
      </c>
      <c r="S59" s="8">
        <v>0</v>
      </c>
      <c r="T59" s="10"/>
      <c r="U59" s="10"/>
      <c r="V59" s="10"/>
      <c r="W59" s="10"/>
      <c r="X59" s="10"/>
      <c r="Y59" s="10"/>
      <c r="Z59" s="10"/>
      <c r="AA59" s="10"/>
    </row>
    <row r="60" spans="1:27" ht="14.4" x14ac:dyDescent="0.55000000000000004">
      <c r="A60" s="6" t="s">
        <v>141</v>
      </c>
      <c r="B60" s="7">
        <v>1947</v>
      </c>
      <c r="C60" s="32" t="s">
        <v>144</v>
      </c>
      <c r="D60" s="9">
        <v>17255.305555555555</v>
      </c>
      <c r="E60" s="8" t="s">
        <v>145</v>
      </c>
      <c r="F60" s="8" t="s">
        <v>338</v>
      </c>
      <c r="G60" s="8">
        <v>2</v>
      </c>
      <c r="H60" s="8">
        <v>1</v>
      </c>
      <c r="I60" s="8">
        <v>1.5</v>
      </c>
      <c r="J60" s="8">
        <v>1</v>
      </c>
      <c r="K60" s="11">
        <v>40000000000</v>
      </c>
      <c r="L60" s="8">
        <v>0</v>
      </c>
      <c r="M60" s="11">
        <v>20000000000</v>
      </c>
      <c r="N60" s="11">
        <v>20000000000</v>
      </c>
      <c r="O60" s="8">
        <v>1</v>
      </c>
      <c r="P60" s="8">
        <v>15</v>
      </c>
      <c r="Q60" s="8">
        <v>2</v>
      </c>
      <c r="R60" s="8">
        <v>5</v>
      </c>
      <c r="S60" s="8">
        <v>2</v>
      </c>
      <c r="T60" s="10"/>
      <c r="U60" s="10"/>
      <c r="V60" s="10"/>
      <c r="W60" s="10"/>
      <c r="X60" s="10"/>
      <c r="Y60" s="10"/>
      <c r="Z60" s="10"/>
      <c r="AA60" s="10"/>
    </row>
    <row r="61" spans="1:27" ht="14.4" x14ac:dyDescent="0.55000000000000004">
      <c r="A61" s="6" t="s">
        <v>141</v>
      </c>
      <c r="B61" s="7">
        <v>1970</v>
      </c>
      <c r="C61" s="32" t="s">
        <v>146</v>
      </c>
      <c r="D61" s="16">
        <v>25693.923611111109</v>
      </c>
      <c r="E61" s="8" t="s">
        <v>147</v>
      </c>
      <c r="F61" s="8" t="s">
        <v>338</v>
      </c>
      <c r="G61" s="8">
        <v>2.33</v>
      </c>
      <c r="H61" s="8">
        <v>0</v>
      </c>
      <c r="I61" s="8">
        <v>0.5</v>
      </c>
      <c r="J61" s="8">
        <v>0</v>
      </c>
      <c r="K61" s="11">
        <v>75000000000</v>
      </c>
      <c r="L61" s="8">
        <v>0</v>
      </c>
      <c r="M61" s="11">
        <v>27000000000</v>
      </c>
      <c r="N61" s="11">
        <v>27000000000</v>
      </c>
      <c r="O61" s="8">
        <v>1</v>
      </c>
      <c r="P61" s="8">
        <v>14.5</v>
      </c>
      <c r="Q61" s="8">
        <v>1</v>
      </c>
      <c r="R61" s="8">
        <v>1.5</v>
      </c>
      <c r="S61" s="8">
        <v>1</v>
      </c>
      <c r="T61" s="10"/>
      <c r="U61" s="10"/>
      <c r="V61" s="10"/>
      <c r="W61" s="10"/>
      <c r="X61" s="10"/>
      <c r="Y61" s="10"/>
      <c r="Z61" s="10"/>
      <c r="AA61" s="10"/>
    </row>
    <row r="62" spans="1:27" ht="14.4" x14ac:dyDescent="0.55000000000000004">
      <c r="A62" s="6" t="s">
        <v>141</v>
      </c>
      <c r="B62" s="7">
        <v>1980</v>
      </c>
      <c r="C62" s="32" t="s">
        <v>148</v>
      </c>
      <c r="D62" s="9">
        <v>29450.560416666667</v>
      </c>
      <c r="E62" s="8" t="s">
        <v>149</v>
      </c>
      <c r="F62" s="8" t="s">
        <v>338</v>
      </c>
      <c r="G62" s="8">
        <v>3</v>
      </c>
      <c r="H62" s="8">
        <v>0</v>
      </c>
      <c r="I62" s="8">
        <v>1</v>
      </c>
      <c r="J62" s="8">
        <v>0</v>
      </c>
      <c r="K62" s="11">
        <v>42000000000</v>
      </c>
      <c r="L62" s="8">
        <v>0</v>
      </c>
      <c r="M62" s="12">
        <f>K62-K62/3</f>
        <v>28000000000</v>
      </c>
      <c r="N62" s="12">
        <f>2*K62</f>
        <v>84000000000</v>
      </c>
      <c r="O62" s="8">
        <v>2</v>
      </c>
      <c r="P62" s="8">
        <v>13</v>
      </c>
      <c r="Q62" s="8">
        <v>2</v>
      </c>
      <c r="R62" s="8">
        <v>3.5</v>
      </c>
      <c r="S62" s="8">
        <v>2</v>
      </c>
      <c r="T62" s="8">
        <v>9.5</v>
      </c>
      <c r="U62" s="8">
        <v>0</v>
      </c>
      <c r="V62" s="8">
        <v>2.5</v>
      </c>
      <c r="W62" s="8">
        <v>0</v>
      </c>
      <c r="X62" s="10"/>
      <c r="Y62" s="10"/>
      <c r="Z62" s="10"/>
      <c r="AA62" s="10"/>
    </row>
    <row r="63" spans="1:27" ht="14.4" x14ac:dyDescent="0.55000000000000004">
      <c r="A63" s="6" t="s">
        <v>141</v>
      </c>
      <c r="B63" s="7">
        <v>1991</v>
      </c>
      <c r="C63" s="32" t="s">
        <v>150</v>
      </c>
      <c r="D63" s="9">
        <v>33255.208333333336</v>
      </c>
      <c r="E63" s="8" t="s">
        <v>151</v>
      </c>
      <c r="F63" s="8" t="s">
        <v>338</v>
      </c>
      <c r="G63" s="8">
        <v>2</v>
      </c>
      <c r="H63" s="8">
        <v>0</v>
      </c>
      <c r="I63" s="8">
        <v>1</v>
      </c>
      <c r="J63" s="8">
        <v>0</v>
      </c>
      <c r="K63" s="11">
        <v>16000000000</v>
      </c>
      <c r="L63" s="8">
        <v>1</v>
      </c>
      <c r="M63" s="11">
        <v>6700000000</v>
      </c>
      <c r="N63" s="11">
        <v>6700000000</v>
      </c>
      <c r="O63" s="8">
        <v>1</v>
      </c>
      <c r="P63" s="8">
        <v>12</v>
      </c>
      <c r="Q63" s="8">
        <v>0</v>
      </c>
      <c r="R63" s="8">
        <v>2</v>
      </c>
      <c r="S63" s="8">
        <v>2</v>
      </c>
      <c r="T63" s="10"/>
      <c r="U63" s="10"/>
      <c r="V63" s="10"/>
      <c r="W63" s="10"/>
      <c r="X63" s="10"/>
      <c r="Y63" s="10"/>
      <c r="Z63" s="10"/>
      <c r="AA63" s="10"/>
    </row>
    <row r="64" spans="1:27" ht="14.4" x14ac:dyDescent="0.55000000000000004">
      <c r="A64" s="6" t="s">
        <v>141</v>
      </c>
      <c r="B64" s="7">
        <v>2000</v>
      </c>
      <c r="C64" s="32" t="s">
        <v>152</v>
      </c>
      <c r="D64" s="9">
        <v>36582.763194444444</v>
      </c>
      <c r="E64" s="8" t="s">
        <v>153</v>
      </c>
      <c r="F64" s="8" t="s">
        <v>338</v>
      </c>
      <c r="G64" s="8">
        <v>2.5</v>
      </c>
      <c r="H64" s="8">
        <v>0</v>
      </c>
      <c r="I64" s="8">
        <v>1</v>
      </c>
      <c r="J64" s="8">
        <v>0</v>
      </c>
      <c r="K64" s="11">
        <v>10000000000</v>
      </c>
      <c r="L64" s="8">
        <v>1</v>
      </c>
      <c r="M64" s="12">
        <f>K64-K64/3</f>
        <v>6666666666.666666</v>
      </c>
      <c r="N64" s="12">
        <f>2*K64</f>
        <v>20000000000</v>
      </c>
      <c r="O64" s="8">
        <v>2</v>
      </c>
      <c r="P64" s="8">
        <v>10</v>
      </c>
      <c r="Q64" s="8">
        <v>0</v>
      </c>
      <c r="R64" s="8">
        <v>2</v>
      </c>
      <c r="S64" s="8">
        <v>0</v>
      </c>
      <c r="T64" s="8">
        <v>9.5</v>
      </c>
      <c r="U64" s="8">
        <v>0</v>
      </c>
      <c r="V64" s="8">
        <v>2.5</v>
      </c>
      <c r="W64" s="8">
        <v>0</v>
      </c>
      <c r="X64" s="10"/>
      <c r="Y64" s="10"/>
      <c r="Z64" s="10"/>
      <c r="AA64" s="10"/>
    </row>
    <row r="65" spans="1:27" ht="14.4" x14ac:dyDescent="0.55000000000000004">
      <c r="A65" s="13" t="s">
        <v>154</v>
      </c>
      <c r="B65" s="7">
        <v>1980</v>
      </c>
      <c r="C65" s="32" t="s">
        <v>155</v>
      </c>
      <c r="D65" s="9">
        <v>29359.6875</v>
      </c>
      <c r="E65" s="8" t="s">
        <v>156</v>
      </c>
      <c r="F65" s="8" t="s">
        <v>338</v>
      </c>
      <c r="G65" s="8">
        <v>0.5</v>
      </c>
      <c r="H65" s="8">
        <v>0</v>
      </c>
      <c r="I65" s="8">
        <v>0.125</v>
      </c>
      <c r="J65" s="8">
        <v>1</v>
      </c>
      <c r="K65" s="11">
        <v>259000000000</v>
      </c>
      <c r="L65" s="8">
        <v>0</v>
      </c>
      <c r="M65" s="11">
        <v>160000000000</v>
      </c>
      <c r="N65" s="11">
        <v>160000000000</v>
      </c>
      <c r="O65" s="8">
        <v>1</v>
      </c>
      <c r="P65" s="8">
        <v>28.5</v>
      </c>
      <c r="Q65" s="8">
        <v>0</v>
      </c>
      <c r="R65" s="8">
        <v>3.5</v>
      </c>
      <c r="S65" s="8">
        <v>0</v>
      </c>
      <c r="T65" s="8"/>
      <c r="U65" s="8"/>
      <c r="V65" s="8"/>
      <c r="W65" s="8"/>
      <c r="X65" s="8"/>
      <c r="Y65" s="8"/>
      <c r="Z65" s="8"/>
      <c r="AA65" s="8"/>
    </row>
    <row r="66" spans="1:27" ht="14.4" x14ac:dyDescent="0.55000000000000004">
      <c r="A66" s="13" t="s">
        <v>154</v>
      </c>
      <c r="B66" s="7">
        <v>1980</v>
      </c>
      <c r="C66" s="32" t="s">
        <v>157</v>
      </c>
      <c r="D66" s="9">
        <v>29359.708333333332</v>
      </c>
      <c r="E66" s="8" t="s">
        <v>158</v>
      </c>
      <c r="F66" s="8" t="s">
        <v>338</v>
      </c>
      <c r="G66" s="8">
        <v>9</v>
      </c>
      <c r="H66" s="8">
        <v>0</v>
      </c>
      <c r="I66" s="8">
        <v>0.9</v>
      </c>
      <c r="J66" s="8">
        <v>2</v>
      </c>
      <c r="K66" s="11">
        <v>259000000000</v>
      </c>
      <c r="L66" s="8">
        <v>0</v>
      </c>
      <c r="M66" s="11">
        <v>160000000000</v>
      </c>
      <c r="N66" s="11">
        <v>160000000000</v>
      </c>
      <c r="O66" s="8">
        <v>1</v>
      </c>
      <c r="P66" s="8">
        <v>17</v>
      </c>
      <c r="Q66" s="8">
        <v>0</v>
      </c>
      <c r="R66" s="8">
        <v>2.5</v>
      </c>
      <c r="S66" s="8">
        <v>0</v>
      </c>
      <c r="T66" s="8">
        <v>10.5</v>
      </c>
      <c r="U66" s="8">
        <v>0</v>
      </c>
      <c r="V66" s="8">
        <v>2.5</v>
      </c>
      <c r="W66" s="8">
        <v>0</v>
      </c>
      <c r="X66" s="8">
        <v>18</v>
      </c>
      <c r="Y66" s="8">
        <v>2</v>
      </c>
      <c r="Z66" s="8">
        <v>5</v>
      </c>
      <c r="AA66" s="8">
        <v>2</v>
      </c>
    </row>
    <row r="67" spans="1:27" ht="14.4" x14ac:dyDescent="0.55000000000000004">
      <c r="A67" s="13" t="s">
        <v>154</v>
      </c>
      <c r="B67" s="7">
        <v>1980</v>
      </c>
      <c r="C67" s="32" t="s">
        <v>159</v>
      </c>
      <c r="D67" s="9">
        <v>29366.4375</v>
      </c>
      <c r="E67" s="8" t="s">
        <v>160</v>
      </c>
      <c r="F67" s="8" t="s">
        <v>338</v>
      </c>
      <c r="G67" s="8">
        <v>18.5</v>
      </c>
      <c r="H67" s="8">
        <v>1</v>
      </c>
      <c r="I67" s="8">
        <v>3</v>
      </c>
      <c r="J67" s="8">
        <v>2</v>
      </c>
      <c r="K67" s="11">
        <v>42000000000</v>
      </c>
      <c r="L67" s="8">
        <v>0</v>
      </c>
      <c r="M67" s="11">
        <v>15000000000</v>
      </c>
      <c r="N67" s="11">
        <v>15000000000</v>
      </c>
      <c r="O67" s="8">
        <v>2</v>
      </c>
      <c r="P67" s="8">
        <v>6</v>
      </c>
      <c r="Q67" s="8">
        <v>1</v>
      </c>
      <c r="R67" s="8">
        <v>2</v>
      </c>
      <c r="S67" s="8">
        <v>1</v>
      </c>
      <c r="T67" s="10"/>
      <c r="U67" s="10"/>
      <c r="V67" s="10"/>
      <c r="W67" s="10"/>
      <c r="X67" s="10"/>
      <c r="Y67" s="10"/>
      <c r="Z67" s="10"/>
      <c r="AA67" s="10"/>
    </row>
    <row r="68" spans="1:27" ht="14.4" x14ac:dyDescent="0.55000000000000004">
      <c r="A68" s="13" t="s">
        <v>154</v>
      </c>
      <c r="B68" s="7">
        <v>1980</v>
      </c>
      <c r="C68" s="32" t="s">
        <v>161</v>
      </c>
      <c r="D68" s="9">
        <v>29385.21597222222</v>
      </c>
      <c r="E68" s="8" t="s">
        <v>162</v>
      </c>
      <c r="F68" s="8" t="s">
        <v>338</v>
      </c>
      <c r="G68" s="8">
        <v>3.53</v>
      </c>
      <c r="H68" s="8">
        <v>0</v>
      </c>
      <c r="I68" s="8">
        <v>0.35</v>
      </c>
      <c r="J68" s="8">
        <v>2</v>
      </c>
      <c r="K68" s="11">
        <v>45000000000</v>
      </c>
      <c r="L68" s="8">
        <v>0</v>
      </c>
      <c r="M68" s="11">
        <v>16000000000</v>
      </c>
      <c r="N68" s="11">
        <v>16000000000</v>
      </c>
      <c r="O68" s="8">
        <v>2</v>
      </c>
      <c r="P68" s="8">
        <v>8.5</v>
      </c>
      <c r="Q68" s="8">
        <v>0</v>
      </c>
      <c r="R68" s="8">
        <v>3.5</v>
      </c>
      <c r="S68" s="8">
        <v>0</v>
      </c>
      <c r="T68" s="10"/>
      <c r="U68" s="10"/>
      <c r="V68" s="10"/>
      <c r="W68" s="10"/>
      <c r="X68" s="10"/>
      <c r="Y68" s="10"/>
      <c r="Z68" s="10"/>
      <c r="AA68" s="10"/>
    </row>
    <row r="69" spans="1:27" ht="14.4" x14ac:dyDescent="0.55000000000000004">
      <c r="A69" s="13" t="s">
        <v>154</v>
      </c>
      <c r="B69" s="7">
        <v>1980</v>
      </c>
      <c r="C69" s="32" t="s">
        <v>88</v>
      </c>
      <c r="D69" s="9">
        <v>29425.125694444443</v>
      </c>
      <c r="E69" s="8" t="s">
        <v>163</v>
      </c>
      <c r="F69" s="8" t="s">
        <v>338</v>
      </c>
      <c r="G69" s="8">
        <v>2.66</v>
      </c>
      <c r="H69" s="8">
        <v>0</v>
      </c>
      <c r="I69" s="8">
        <v>0.27</v>
      </c>
      <c r="J69" s="8">
        <v>2</v>
      </c>
      <c r="K69" s="11">
        <v>4000000000</v>
      </c>
      <c r="L69" s="8">
        <v>0</v>
      </c>
      <c r="M69" s="11">
        <v>1400000000</v>
      </c>
      <c r="N69" s="11">
        <v>1400000000</v>
      </c>
      <c r="O69" s="8">
        <v>2</v>
      </c>
      <c r="P69" s="8">
        <v>11.5</v>
      </c>
      <c r="Q69" s="8">
        <v>1</v>
      </c>
      <c r="R69" s="8">
        <v>2.5</v>
      </c>
      <c r="S69" s="8">
        <v>1</v>
      </c>
      <c r="T69" s="10"/>
      <c r="U69" s="10"/>
      <c r="V69" s="10"/>
      <c r="W69" s="10"/>
      <c r="X69" s="10"/>
      <c r="Y69" s="10"/>
      <c r="Z69" s="10"/>
      <c r="AA69" s="10"/>
    </row>
    <row r="70" spans="1:27" ht="14.4" x14ac:dyDescent="0.55000000000000004">
      <c r="A70" s="13" t="s">
        <v>154</v>
      </c>
      <c r="B70" s="7">
        <v>2005</v>
      </c>
      <c r="C70" s="32" t="s">
        <v>165</v>
      </c>
      <c r="D70" s="9">
        <v>38420.059027777781</v>
      </c>
      <c r="E70" s="8" t="s">
        <v>166</v>
      </c>
      <c r="F70" s="8" t="s">
        <v>338</v>
      </c>
      <c r="G70" s="8">
        <v>0.5</v>
      </c>
      <c r="H70" s="8">
        <v>0</v>
      </c>
      <c r="I70" s="8">
        <v>0.33</v>
      </c>
      <c r="J70" s="8">
        <v>0</v>
      </c>
      <c r="K70" s="11">
        <v>250000000</v>
      </c>
      <c r="L70" s="8">
        <v>0</v>
      </c>
      <c r="M70" s="11">
        <v>125000000</v>
      </c>
      <c r="N70" s="11">
        <v>500000000</v>
      </c>
      <c r="O70" s="8">
        <v>1</v>
      </c>
      <c r="P70" s="8">
        <v>8.5</v>
      </c>
      <c r="Q70" s="8">
        <v>1</v>
      </c>
      <c r="R70" s="8">
        <v>2.5</v>
      </c>
      <c r="S70" s="8">
        <v>1</v>
      </c>
      <c r="T70" s="10"/>
      <c r="U70" s="10"/>
      <c r="V70" s="10"/>
      <c r="W70" s="10"/>
      <c r="X70" s="10"/>
      <c r="Y70" s="10"/>
      <c r="Z70" s="10"/>
      <c r="AA70" s="10"/>
    </row>
    <row r="71" spans="1:27" ht="14.4" x14ac:dyDescent="0.55000000000000004">
      <c r="A71" s="6" t="s">
        <v>167</v>
      </c>
      <c r="B71" s="7">
        <v>2008</v>
      </c>
      <c r="C71" s="32" t="s">
        <v>168</v>
      </c>
      <c r="D71" s="9">
        <v>39667.917361111111</v>
      </c>
      <c r="E71" s="8" t="s">
        <v>169</v>
      </c>
      <c r="F71" s="8" t="s">
        <v>338</v>
      </c>
      <c r="G71" s="8">
        <v>10.5</v>
      </c>
      <c r="H71" s="8">
        <v>0</v>
      </c>
      <c r="I71" s="8">
        <v>1</v>
      </c>
      <c r="J71" s="8">
        <v>2</v>
      </c>
      <c r="K71" s="11">
        <v>280000000000</v>
      </c>
      <c r="L71" s="8">
        <v>0</v>
      </c>
      <c r="M71" s="11">
        <v>142000000000</v>
      </c>
      <c r="N71" s="11">
        <v>286000000000</v>
      </c>
      <c r="O71" s="8">
        <v>1</v>
      </c>
      <c r="P71" s="8">
        <v>14</v>
      </c>
      <c r="Q71" s="8">
        <v>1</v>
      </c>
      <c r="R71" s="8">
        <v>4</v>
      </c>
      <c r="S71" s="8">
        <v>0</v>
      </c>
      <c r="T71" s="8">
        <v>13</v>
      </c>
      <c r="U71" s="8">
        <v>0</v>
      </c>
      <c r="V71" s="8">
        <v>3</v>
      </c>
      <c r="W71" s="8">
        <v>0</v>
      </c>
      <c r="X71" s="8">
        <v>10</v>
      </c>
      <c r="Y71" s="8">
        <v>0</v>
      </c>
      <c r="Z71" s="8">
        <v>3</v>
      </c>
      <c r="AA71" s="8">
        <v>0</v>
      </c>
    </row>
    <row r="72" spans="1:27" ht="14.4" x14ac:dyDescent="0.55000000000000004">
      <c r="A72" s="6" t="s">
        <v>170</v>
      </c>
      <c r="B72" s="7">
        <v>1951</v>
      </c>
      <c r="C72" s="32" t="s">
        <v>171</v>
      </c>
      <c r="D72" s="9">
        <v>18870.979166666668</v>
      </c>
      <c r="E72" s="8" t="s">
        <v>172</v>
      </c>
      <c r="F72" s="8" t="s">
        <v>338</v>
      </c>
      <c r="G72" s="8">
        <v>6</v>
      </c>
      <c r="H72" s="8">
        <v>2</v>
      </c>
      <c r="I72" s="8">
        <v>3.5</v>
      </c>
      <c r="J72" s="8">
        <v>1</v>
      </c>
      <c r="K72" s="11">
        <v>200000000000</v>
      </c>
      <c r="L72" s="8">
        <v>1</v>
      </c>
      <c r="M72" s="12">
        <f t="shared" ref="M72:M73" si="7">K72-K72/3</f>
        <v>133333333333.33334</v>
      </c>
      <c r="N72" s="12">
        <f t="shared" ref="N72:N73" si="8">2*K72</f>
        <v>400000000000</v>
      </c>
      <c r="O72" s="8">
        <v>2</v>
      </c>
      <c r="P72" s="8">
        <v>7.5</v>
      </c>
      <c r="Q72" s="8">
        <v>1</v>
      </c>
      <c r="R72" s="8">
        <v>2.2999999999999998</v>
      </c>
      <c r="S72" s="8">
        <v>0</v>
      </c>
      <c r="T72" s="10"/>
      <c r="U72" s="10"/>
      <c r="V72" s="10"/>
      <c r="W72" s="10"/>
      <c r="X72" s="10"/>
      <c r="Y72" s="10"/>
      <c r="Z72" s="10"/>
      <c r="AA72" s="10"/>
    </row>
    <row r="73" spans="1:27" ht="14.4" x14ac:dyDescent="0.55000000000000004">
      <c r="A73" s="6" t="s">
        <v>170</v>
      </c>
      <c r="B73" s="7">
        <v>1990</v>
      </c>
      <c r="C73" s="32" t="s">
        <v>173</v>
      </c>
      <c r="D73" s="9">
        <v>32914.232638888891</v>
      </c>
      <c r="E73" s="8" t="s">
        <v>174</v>
      </c>
      <c r="F73" s="8" t="s">
        <v>338</v>
      </c>
      <c r="G73" s="8">
        <v>4.17</v>
      </c>
      <c r="H73" s="8">
        <v>0</v>
      </c>
      <c r="I73" s="8">
        <v>0.5</v>
      </c>
      <c r="J73" s="8">
        <v>2</v>
      </c>
      <c r="K73" s="11">
        <v>100000000000</v>
      </c>
      <c r="L73" s="8">
        <v>1</v>
      </c>
      <c r="M73" s="12">
        <f t="shared" si="7"/>
        <v>66666666666.666672</v>
      </c>
      <c r="N73" s="12">
        <f t="shared" si="8"/>
        <v>200000000000</v>
      </c>
      <c r="O73" s="8">
        <v>2</v>
      </c>
      <c r="P73" s="8">
        <v>12</v>
      </c>
      <c r="Q73" s="8">
        <v>0</v>
      </c>
      <c r="R73" s="8">
        <v>3</v>
      </c>
      <c r="S73" s="8">
        <v>2</v>
      </c>
      <c r="T73" s="10"/>
      <c r="U73" s="10"/>
      <c r="V73" s="10"/>
      <c r="W73" s="10"/>
      <c r="X73" s="10"/>
      <c r="Y73" s="10"/>
      <c r="Z73" s="10"/>
      <c r="AA73" s="10"/>
    </row>
    <row r="74" spans="1:27" ht="14.4" x14ac:dyDescent="0.55000000000000004">
      <c r="A74" s="6" t="s">
        <v>170</v>
      </c>
      <c r="B74" s="7">
        <v>2014</v>
      </c>
      <c r="C74" s="32" t="s">
        <v>175</v>
      </c>
      <c r="D74" s="9">
        <v>41683.659722222219</v>
      </c>
      <c r="E74" s="8" t="s">
        <v>176</v>
      </c>
      <c r="F74" s="8" t="s">
        <v>338</v>
      </c>
      <c r="G74" s="8">
        <v>2.4</v>
      </c>
      <c r="H74" s="8">
        <v>0</v>
      </c>
      <c r="I74" s="8">
        <v>0.75</v>
      </c>
      <c r="J74" s="8">
        <v>0</v>
      </c>
      <c r="K74" s="11">
        <v>497000000000</v>
      </c>
      <c r="L74" s="8">
        <v>0</v>
      </c>
      <c r="M74" s="11">
        <v>176000000000</v>
      </c>
      <c r="N74" s="11">
        <v>176000000000</v>
      </c>
      <c r="O74" s="8">
        <v>1</v>
      </c>
      <c r="P74" s="8">
        <v>22</v>
      </c>
      <c r="Q74" s="8">
        <v>0</v>
      </c>
      <c r="R74" s="8">
        <v>4</v>
      </c>
      <c r="S74" s="8">
        <v>0</v>
      </c>
      <c r="T74" s="8">
        <v>18</v>
      </c>
      <c r="U74" s="8">
        <v>0</v>
      </c>
      <c r="V74" s="8">
        <v>2</v>
      </c>
      <c r="W74" s="8">
        <v>0</v>
      </c>
      <c r="X74" s="8">
        <v>20</v>
      </c>
      <c r="Y74" s="8">
        <v>0</v>
      </c>
      <c r="Z74" s="8">
        <v>2</v>
      </c>
      <c r="AA74" s="8">
        <v>0</v>
      </c>
    </row>
    <row r="75" spans="1:27" ht="14.4" x14ac:dyDescent="0.55000000000000004">
      <c r="A75" s="13" t="s">
        <v>177</v>
      </c>
      <c r="B75" s="7">
        <v>1993</v>
      </c>
      <c r="C75" s="32" t="s">
        <v>178</v>
      </c>
      <c r="D75" s="9">
        <v>34078.083333333336</v>
      </c>
      <c r="E75" s="8" t="s">
        <v>179</v>
      </c>
      <c r="F75" s="8" t="s">
        <v>338</v>
      </c>
      <c r="G75" s="8">
        <v>24.5</v>
      </c>
      <c r="H75" s="8">
        <v>1</v>
      </c>
      <c r="I75" s="8">
        <v>12</v>
      </c>
      <c r="J75" s="8">
        <v>1</v>
      </c>
      <c r="K75" s="11">
        <v>437000000000</v>
      </c>
      <c r="L75" s="8">
        <v>1</v>
      </c>
      <c r="M75" s="12">
        <f>K75-K75/3</f>
        <v>291333333333.33337</v>
      </c>
      <c r="N75" s="12">
        <f>2*K75</f>
        <v>874000000000</v>
      </c>
      <c r="O75" s="8">
        <v>2</v>
      </c>
      <c r="P75" s="8">
        <v>15</v>
      </c>
      <c r="Q75" s="8">
        <v>0</v>
      </c>
      <c r="R75" s="8">
        <v>7</v>
      </c>
      <c r="S75" s="8">
        <v>0</v>
      </c>
      <c r="T75" s="10"/>
      <c r="U75" s="10"/>
      <c r="V75" s="10"/>
      <c r="W75" s="10"/>
      <c r="X75" s="10"/>
      <c r="Y75" s="10"/>
      <c r="Z75" s="10"/>
      <c r="AA75" s="10"/>
    </row>
    <row r="76" spans="1:27" ht="14.4" x14ac:dyDescent="0.55000000000000004">
      <c r="A76" s="6" t="s">
        <v>180</v>
      </c>
      <c r="B76" s="7">
        <v>2010</v>
      </c>
      <c r="C76" s="32" t="s">
        <v>99</v>
      </c>
      <c r="D76" s="9">
        <v>40486.711805555555</v>
      </c>
      <c r="E76" s="8" t="s">
        <v>181</v>
      </c>
      <c r="F76" s="8" t="s">
        <v>338</v>
      </c>
      <c r="G76" s="8">
        <v>24</v>
      </c>
      <c r="H76" s="8">
        <v>0</v>
      </c>
      <c r="I76" s="8">
        <v>12</v>
      </c>
      <c r="J76" s="8">
        <v>0</v>
      </c>
      <c r="K76" s="11">
        <v>22000000000</v>
      </c>
      <c r="L76" s="8">
        <v>1</v>
      </c>
      <c r="M76" s="11">
        <v>9130000000</v>
      </c>
      <c r="N76" s="11">
        <v>23400000000</v>
      </c>
      <c r="O76" s="8">
        <v>1</v>
      </c>
      <c r="P76" s="8">
        <v>17.5</v>
      </c>
      <c r="Q76" s="8">
        <v>0</v>
      </c>
      <c r="R76" s="8">
        <v>3</v>
      </c>
      <c r="S76" s="8">
        <v>2</v>
      </c>
      <c r="T76" s="10"/>
      <c r="U76" s="10"/>
      <c r="V76" s="10"/>
      <c r="W76" s="10"/>
      <c r="X76" s="8">
        <v>16.25</v>
      </c>
      <c r="Y76" s="8">
        <v>0</v>
      </c>
      <c r="Z76" s="8">
        <v>1.25</v>
      </c>
      <c r="AA76" s="8">
        <v>0</v>
      </c>
    </row>
    <row r="77" spans="1:27" ht="14.4" x14ac:dyDescent="0.55000000000000004">
      <c r="A77" s="6" t="s">
        <v>182</v>
      </c>
      <c r="B77" s="7">
        <v>2000</v>
      </c>
      <c r="C77" s="32" t="s">
        <v>183</v>
      </c>
      <c r="D77" s="16">
        <v>36715.40347222222</v>
      </c>
      <c r="E77" s="8" t="s">
        <v>184</v>
      </c>
      <c r="F77" s="8" t="s">
        <v>338</v>
      </c>
      <c r="G77" s="8">
        <v>0.32</v>
      </c>
      <c r="H77" s="8">
        <v>0</v>
      </c>
      <c r="I77" s="8">
        <v>0.03</v>
      </c>
      <c r="J77" s="8">
        <v>2</v>
      </c>
      <c r="K77" s="11">
        <v>450000000</v>
      </c>
      <c r="L77" s="8">
        <v>0</v>
      </c>
      <c r="M77" s="12">
        <f>2*K77/3</f>
        <v>300000000</v>
      </c>
      <c r="N77" s="12">
        <f t="shared" ref="N77:N79" si="9">2*K77</f>
        <v>900000000</v>
      </c>
      <c r="O77" s="8">
        <v>2</v>
      </c>
      <c r="P77" s="8">
        <v>2.2999999999999998</v>
      </c>
      <c r="Q77" s="8">
        <v>0</v>
      </c>
      <c r="R77" s="8">
        <v>0.5</v>
      </c>
      <c r="S77" s="8">
        <v>2</v>
      </c>
      <c r="T77" s="10"/>
      <c r="U77" s="10"/>
      <c r="V77" s="10"/>
      <c r="W77" s="10"/>
      <c r="X77" s="10"/>
      <c r="Y77" s="10"/>
      <c r="Z77" s="10"/>
      <c r="AA77" s="10"/>
    </row>
    <row r="78" spans="1:27" ht="14.4" x14ac:dyDescent="0.55000000000000004">
      <c r="A78" s="6" t="s">
        <v>182</v>
      </c>
      <c r="B78" s="7">
        <v>2000</v>
      </c>
      <c r="C78" s="32" t="s">
        <v>185</v>
      </c>
      <c r="D78" s="16">
        <v>36747.958333333336</v>
      </c>
      <c r="E78" s="8" t="s">
        <v>186</v>
      </c>
      <c r="F78" s="8" t="s">
        <v>338</v>
      </c>
      <c r="G78" s="8">
        <v>6.25</v>
      </c>
      <c r="H78" s="8">
        <v>0</v>
      </c>
      <c r="I78" s="8">
        <v>2.25</v>
      </c>
      <c r="J78" s="8">
        <v>0</v>
      </c>
      <c r="K78" s="11">
        <v>1230000000</v>
      </c>
      <c r="L78" s="8">
        <v>0</v>
      </c>
      <c r="M78" s="12">
        <f t="shared" ref="M78:M79" si="10">K78-K78/3</f>
        <v>820000000</v>
      </c>
      <c r="N78" s="12">
        <f t="shared" si="9"/>
        <v>2460000000</v>
      </c>
      <c r="O78" s="8">
        <v>2</v>
      </c>
      <c r="P78" s="8">
        <v>9</v>
      </c>
      <c r="Q78" s="8">
        <v>0</v>
      </c>
      <c r="R78" s="8">
        <v>3</v>
      </c>
      <c r="S78" s="8">
        <v>2</v>
      </c>
      <c r="T78" s="10"/>
      <c r="U78" s="10"/>
      <c r="V78" s="10"/>
      <c r="W78" s="10"/>
      <c r="X78" s="10"/>
      <c r="Y78" s="10"/>
      <c r="Z78" s="10"/>
      <c r="AA78" s="10"/>
    </row>
    <row r="79" spans="1:27" ht="14.4" x14ac:dyDescent="0.55000000000000004">
      <c r="A79" s="6" t="s">
        <v>182</v>
      </c>
      <c r="B79" s="14">
        <v>2000</v>
      </c>
      <c r="C79" s="32" t="s">
        <v>187</v>
      </c>
      <c r="D79" s="9">
        <v>36756.336805555555</v>
      </c>
      <c r="E79" s="8" t="s">
        <v>188</v>
      </c>
      <c r="F79" s="8" t="s">
        <v>338</v>
      </c>
      <c r="G79" s="8">
        <v>2.29</v>
      </c>
      <c r="H79" s="8">
        <v>1</v>
      </c>
      <c r="I79" s="8">
        <v>1.1200000000000001</v>
      </c>
      <c r="J79" s="8">
        <v>0</v>
      </c>
      <c r="K79" s="11">
        <v>10500000000</v>
      </c>
      <c r="L79" s="8">
        <v>0</v>
      </c>
      <c r="M79" s="12">
        <f t="shared" si="10"/>
        <v>7000000000</v>
      </c>
      <c r="N79" s="12">
        <f t="shared" si="9"/>
        <v>21000000000</v>
      </c>
      <c r="O79" s="8">
        <v>2</v>
      </c>
      <c r="P79" s="8">
        <v>16</v>
      </c>
      <c r="Q79" s="8">
        <v>0</v>
      </c>
      <c r="R79" s="8">
        <v>4</v>
      </c>
      <c r="S79" s="8">
        <v>1</v>
      </c>
      <c r="T79" s="8">
        <v>11</v>
      </c>
      <c r="U79" s="8">
        <v>0</v>
      </c>
      <c r="V79" s="8">
        <v>4</v>
      </c>
      <c r="W79" s="8">
        <v>0</v>
      </c>
      <c r="X79" s="8">
        <v>16</v>
      </c>
      <c r="Y79" s="8">
        <v>0</v>
      </c>
      <c r="Z79" s="8">
        <v>1.5</v>
      </c>
      <c r="AA79" s="8">
        <v>0</v>
      </c>
    </row>
    <row r="80" spans="1:27" ht="14.4" x14ac:dyDescent="0.55000000000000004">
      <c r="A80" s="13" t="s">
        <v>189</v>
      </c>
      <c r="B80" s="24">
        <v>1997</v>
      </c>
      <c r="C80" s="32" t="s">
        <v>190</v>
      </c>
      <c r="D80" s="9">
        <v>35699.788888888892</v>
      </c>
      <c r="E80" s="8" t="s">
        <v>191</v>
      </c>
      <c r="F80" s="8" t="s">
        <v>338</v>
      </c>
      <c r="G80" s="8">
        <v>0.7</v>
      </c>
      <c r="H80" s="8">
        <v>0</v>
      </c>
      <c r="I80" s="8">
        <v>0.16</v>
      </c>
      <c r="J80" s="8">
        <v>2</v>
      </c>
      <c r="K80" s="11">
        <v>520000000</v>
      </c>
      <c r="L80" s="8">
        <v>0</v>
      </c>
      <c r="M80" s="11">
        <v>180000000</v>
      </c>
      <c r="N80" s="11">
        <v>180000000</v>
      </c>
      <c r="O80" s="8">
        <v>1</v>
      </c>
      <c r="P80" s="8">
        <v>11.3</v>
      </c>
      <c r="Q80" s="8">
        <v>1</v>
      </c>
      <c r="R80" s="8">
        <v>3</v>
      </c>
      <c r="S80" s="8">
        <v>2</v>
      </c>
      <c r="T80" s="10"/>
      <c r="U80" s="10"/>
      <c r="V80" s="10"/>
      <c r="W80" s="10"/>
      <c r="X80" s="10"/>
      <c r="Y80" s="10"/>
      <c r="Z80" s="10"/>
      <c r="AA80" s="10"/>
    </row>
    <row r="81" spans="1:27" ht="14.4" x14ac:dyDescent="0.55000000000000004">
      <c r="A81" s="25" t="s">
        <v>192</v>
      </c>
      <c r="B81" s="7">
        <v>2015</v>
      </c>
      <c r="C81" s="32" t="s">
        <v>130</v>
      </c>
      <c r="D81" s="9">
        <v>42261.029861111114</v>
      </c>
      <c r="E81" s="8" t="s">
        <v>193</v>
      </c>
      <c r="F81" s="8" t="s">
        <v>338</v>
      </c>
      <c r="G81" s="8">
        <v>7.4999999999999997E-2</v>
      </c>
      <c r="H81" s="8">
        <v>0</v>
      </c>
      <c r="I81" s="8">
        <v>1.7000000000000001E-2</v>
      </c>
      <c r="J81" s="8">
        <v>0</v>
      </c>
      <c r="K81" s="11">
        <v>27000000</v>
      </c>
      <c r="L81" s="8">
        <v>0</v>
      </c>
      <c r="M81" s="12">
        <f t="shared" ref="M81:M82" si="11">K81*2/3</f>
        <v>18000000</v>
      </c>
      <c r="N81" s="12">
        <f t="shared" ref="N81:N82" si="12">K81*2</f>
        <v>54000000</v>
      </c>
      <c r="O81" s="8">
        <v>2</v>
      </c>
      <c r="P81" s="8">
        <v>3.6</v>
      </c>
      <c r="Q81" s="8">
        <v>0</v>
      </c>
      <c r="R81" s="8">
        <v>0.5</v>
      </c>
      <c r="S81" s="8">
        <v>2</v>
      </c>
      <c r="T81" s="10"/>
      <c r="U81" s="10"/>
      <c r="V81" s="10"/>
      <c r="W81" s="10"/>
      <c r="X81" s="10"/>
      <c r="Y81" s="10"/>
      <c r="Z81" s="10"/>
      <c r="AA81" s="10"/>
    </row>
    <row r="82" spans="1:27" ht="14.4" x14ac:dyDescent="0.55000000000000004">
      <c r="A82" s="6" t="s">
        <v>194</v>
      </c>
      <c r="B82" s="7">
        <v>1985</v>
      </c>
      <c r="C82" s="32" t="s">
        <v>195</v>
      </c>
      <c r="D82" s="9">
        <v>31365.089583333334</v>
      </c>
      <c r="E82" s="8" t="s">
        <v>196</v>
      </c>
      <c r="F82" s="8" t="s">
        <v>338</v>
      </c>
      <c r="G82" s="8">
        <v>0.83</v>
      </c>
      <c r="H82" s="8">
        <v>1</v>
      </c>
      <c r="I82" s="8">
        <v>0.5</v>
      </c>
      <c r="J82" s="8">
        <v>0</v>
      </c>
      <c r="K82" s="11">
        <v>35000000000</v>
      </c>
      <c r="L82" s="8">
        <v>0</v>
      </c>
      <c r="M82" s="12">
        <f t="shared" si="11"/>
        <v>23333333333.333332</v>
      </c>
      <c r="N82" s="12">
        <f t="shared" si="12"/>
        <v>70000000000</v>
      </c>
      <c r="O82" s="8">
        <v>2</v>
      </c>
      <c r="P82" s="8">
        <v>16</v>
      </c>
      <c r="Q82" s="8">
        <v>0</v>
      </c>
      <c r="R82" s="8">
        <v>4</v>
      </c>
      <c r="S82" s="8">
        <v>2</v>
      </c>
      <c r="T82" s="10"/>
      <c r="U82" s="10"/>
      <c r="V82" s="10"/>
      <c r="W82" s="10"/>
      <c r="X82" s="8">
        <v>13</v>
      </c>
      <c r="Y82" s="8">
        <v>0</v>
      </c>
      <c r="Z82" s="8">
        <v>3</v>
      </c>
      <c r="AA82" s="8">
        <v>0</v>
      </c>
    </row>
    <row r="83" spans="1:27" ht="14.4" x14ac:dyDescent="0.55000000000000004">
      <c r="A83" s="6" t="s">
        <v>197</v>
      </c>
      <c r="B83" s="7">
        <v>1975</v>
      </c>
      <c r="C83" s="32" t="s">
        <v>198</v>
      </c>
      <c r="D83" s="9">
        <v>27444</v>
      </c>
      <c r="E83" s="8" t="s">
        <v>199</v>
      </c>
      <c r="F83" s="8" t="s">
        <v>338</v>
      </c>
      <c r="G83" s="8">
        <v>1.6</v>
      </c>
      <c r="H83" s="8">
        <v>0</v>
      </c>
      <c r="I83" s="8">
        <v>0.6</v>
      </c>
      <c r="J83" s="8">
        <v>0</v>
      </c>
      <c r="K83" s="11">
        <v>2860000000</v>
      </c>
      <c r="L83" s="8">
        <v>0</v>
      </c>
      <c r="M83" s="12">
        <f t="shared" ref="M83:M85" si="13">2*K83/3</f>
        <v>1906666666.6666667</v>
      </c>
      <c r="N83" s="12">
        <f t="shared" ref="N83:N85" si="14">2*K83</f>
        <v>5720000000</v>
      </c>
      <c r="O83" s="8">
        <v>2</v>
      </c>
      <c r="P83" s="8">
        <v>11</v>
      </c>
      <c r="Q83" s="8">
        <v>0</v>
      </c>
      <c r="R83" s="8">
        <v>2</v>
      </c>
      <c r="S83" s="8">
        <v>1</v>
      </c>
      <c r="T83" s="8">
        <v>11</v>
      </c>
      <c r="U83" s="8">
        <v>0</v>
      </c>
      <c r="V83" s="8">
        <v>2</v>
      </c>
      <c r="W83" s="8">
        <v>1</v>
      </c>
      <c r="X83" s="10"/>
      <c r="Y83" s="10"/>
      <c r="Z83" s="10"/>
      <c r="AA83" s="10"/>
    </row>
    <row r="84" spans="1:27" ht="14.4" x14ac:dyDescent="0.55000000000000004">
      <c r="A84" s="6" t="s">
        <v>200</v>
      </c>
      <c r="B84" s="7">
        <v>2008</v>
      </c>
      <c r="C84" s="32" t="s">
        <v>201</v>
      </c>
      <c r="D84" s="9">
        <v>39641.821527777778</v>
      </c>
      <c r="E84" s="8" t="s">
        <v>202</v>
      </c>
      <c r="F84" s="8" t="s">
        <v>338</v>
      </c>
      <c r="G84" s="8">
        <v>4.03</v>
      </c>
      <c r="H84" s="8">
        <v>0</v>
      </c>
      <c r="I84" s="8">
        <v>0.25</v>
      </c>
      <c r="J84" s="8">
        <v>0</v>
      </c>
      <c r="K84" s="11">
        <v>139000000000</v>
      </c>
      <c r="L84" s="8">
        <v>0</v>
      </c>
      <c r="M84" s="12">
        <f t="shared" si="13"/>
        <v>92666666666.666672</v>
      </c>
      <c r="N84" s="12">
        <f t="shared" si="14"/>
        <v>278000000000</v>
      </c>
      <c r="O84" s="8">
        <v>2</v>
      </c>
      <c r="P84" s="8">
        <v>17</v>
      </c>
      <c r="Q84" s="8">
        <v>0</v>
      </c>
      <c r="R84" s="8">
        <v>2</v>
      </c>
      <c r="S84" s="8">
        <v>2</v>
      </c>
      <c r="T84" s="8">
        <v>15.5</v>
      </c>
      <c r="U84" s="8">
        <v>0</v>
      </c>
      <c r="V84" s="8">
        <v>1</v>
      </c>
      <c r="W84" s="8">
        <v>1</v>
      </c>
      <c r="X84" s="10"/>
      <c r="Y84" s="10"/>
      <c r="Z84" s="10"/>
      <c r="AA84" s="10"/>
    </row>
    <row r="85" spans="1:27" ht="14.4" x14ac:dyDescent="0.55000000000000004">
      <c r="A85" s="6" t="s">
        <v>200</v>
      </c>
      <c r="B85" s="7">
        <v>2008</v>
      </c>
      <c r="C85" s="32" t="s">
        <v>203</v>
      </c>
      <c r="D85" s="9">
        <v>39641.989583333336</v>
      </c>
      <c r="E85" s="8" t="s">
        <v>204</v>
      </c>
      <c r="F85" s="8" t="s">
        <v>338</v>
      </c>
      <c r="G85" s="8">
        <v>908</v>
      </c>
      <c r="H85" s="8">
        <v>0</v>
      </c>
      <c r="I85" s="8">
        <v>48</v>
      </c>
      <c r="J85" s="8">
        <v>2</v>
      </c>
      <c r="K85" s="11">
        <v>960000000000</v>
      </c>
      <c r="L85" s="8">
        <v>0</v>
      </c>
      <c r="M85" s="12">
        <f t="shared" si="13"/>
        <v>640000000000</v>
      </c>
      <c r="N85" s="12">
        <f t="shared" si="14"/>
        <v>1920000000000</v>
      </c>
      <c r="O85" s="8">
        <v>2</v>
      </c>
      <c r="P85" s="8">
        <v>6.7</v>
      </c>
      <c r="Q85" s="8">
        <v>0</v>
      </c>
      <c r="R85" s="8">
        <v>3.7</v>
      </c>
      <c r="S85" s="8">
        <v>1</v>
      </c>
      <c r="T85" s="10"/>
      <c r="U85" s="10"/>
      <c r="V85" s="10"/>
      <c r="W85" s="10"/>
      <c r="X85" s="10"/>
      <c r="Y85" s="10"/>
      <c r="Z85" s="10"/>
      <c r="AA85" s="10"/>
    </row>
    <row r="86" spans="1:27" ht="14.4" x14ac:dyDescent="0.55000000000000004">
      <c r="A86" s="6" t="s">
        <v>205</v>
      </c>
      <c r="B86" s="7">
        <v>2014</v>
      </c>
      <c r="C86" s="32" t="s">
        <v>206</v>
      </c>
      <c r="D86" s="9">
        <v>41909.119444444441</v>
      </c>
      <c r="E86" s="8" t="s">
        <v>207</v>
      </c>
      <c r="F86" s="8" t="s">
        <v>338</v>
      </c>
      <c r="G86" s="8">
        <v>5.5</v>
      </c>
      <c r="H86" s="8">
        <v>0</v>
      </c>
      <c r="I86" s="8">
        <v>0.5</v>
      </c>
      <c r="J86" s="8">
        <v>0</v>
      </c>
      <c r="K86" s="11">
        <v>1060000000</v>
      </c>
      <c r="L86" s="8">
        <v>0</v>
      </c>
      <c r="M86" s="11">
        <v>520000000</v>
      </c>
      <c r="N86" s="11">
        <v>935000000</v>
      </c>
      <c r="O86" s="8">
        <v>0</v>
      </c>
      <c r="P86" s="8">
        <v>6</v>
      </c>
      <c r="Q86" s="8">
        <v>0</v>
      </c>
      <c r="R86" s="8">
        <v>1.5</v>
      </c>
      <c r="S86" s="8">
        <v>0</v>
      </c>
      <c r="T86" s="10"/>
      <c r="U86" s="10"/>
      <c r="V86" s="10"/>
      <c r="W86" s="10"/>
      <c r="X86" s="10"/>
      <c r="Y86" s="10"/>
      <c r="Z86" s="10"/>
      <c r="AA86" s="10"/>
    </row>
    <row r="87" spans="1:27" ht="14.4" x14ac:dyDescent="0.55000000000000004">
      <c r="A87" s="6" t="s">
        <v>208</v>
      </c>
      <c r="B87" s="7">
        <v>1991</v>
      </c>
      <c r="C87" s="32" t="s">
        <v>209</v>
      </c>
      <c r="D87" s="9">
        <v>33401.035416666666</v>
      </c>
      <c r="E87" s="8" t="s">
        <v>210</v>
      </c>
      <c r="F87" s="8" t="s">
        <v>338</v>
      </c>
      <c r="G87" s="8">
        <v>0.88</v>
      </c>
      <c r="H87" s="8">
        <v>0</v>
      </c>
      <c r="I87" s="8">
        <v>0.28000000000000003</v>
      </c>
      <c r="J87" s="8">
        <v>0</v>
      </c>
      <c r="K87" s="11">
        <v>14000000000</v>
      </c>
      <c r="L87" s="8">
        <v>0</v>
      </c>
      <c r="M87" s="12">
        <f>2*K87/3</f>
        <v>9333333333.333334</v>
      </c>
      <c r="N87" s="12">
        <f>2*K87</f>
        <v>28000000000</v>
      </c>
      <c r="O87" s="8">
        <v>2</v>
      </c>
      <c r="P87" s="8">
        <v>19</v>
      </c>
      <c r="Q87" s="8">
        <v>0</v>
      </c>
      <c r="R87" s="8">
        <v>3</v>
      </c>
      <c r="S87" s="8">
        <v>2</v>
      </c>
      <c r="T87" s="8">
        <v>17</v>
      </c>
      <c r="U87" s="8">
        <v>0</v>
      </c>
      <c r="V87" s="8">
        <v>3</v>
      </c>
      <c r="W87" s="8">
        <v>2</v>
      </c>
      <c r="X87" s="10"/>
      <c r="Y87" s="10"/>
      <c r="Z87" s="10"/>
      <c r="AA87" s="10"/>
    </row>
    <row r="88" spans="1:27" ht="14.4" x14ac:dyDescent="0.55000000000000004">
      <c r="A88" s="6" t="s">
        <v>208</v>
      </c>
      <c r="B88" s="7">
        <v>1991</v>
      </c>
      <c r="C88" s="32" t="s">
        <v>211</v>
      </c>
      <c r="D88" s="9">
        <v>33404.229166666664</v>
      </c>
      <c r="E88" s="8" t="s">
        <v>212</v>
      </c>
      <c r="F88" s="8" t="s">
        <v>338</v>
      </c>
      <c r="G88" s="8">
        <v>6</v>
      </c>
      <c r="H88" s="8">
        <v>1</v>
      </c>
      <c r="I88" s="8">
        <v>3</v>
      </c>
      <c r="J88" s="8">
        <v>1</v>
      </c>
      <c r="K88" s="11">
        <v>4070000000000</v>
      </c>
      <c r="L88" s="8">
        <v>0</v>
      </c>
      <c r="M88" s="11">
        <v>1350000000000</v>
      </c>
      <c r="N88" s="11">
        <v>1350000000000</v>
      </c>
      <c r="O88" s="8">
        <v>0</v>
      </c>
      <c r="P88" s="8">
        <v>32</v>
      </c>
      <c r="Q88" s="8">
        <v>0</v>
      </c>
      <c r="R88" s="8">
        <v>3</v>
      </c>
      <c r="S88" s="8">
        <v>0</v>
      </c>
      <c r="T88" s="8">
        <v>22</v>
      </c>
      <c r="U88" s="8">
        <v>0</v>
      </c>
      <c r="V88" s="8">
        <v>3</v>
      </c>
      <c r="W88" s="8">
        <v>1</v>
      </c>
      <c r="X88" s="8">
        <v>25</v>
      </c>
      <c r="Y88" s="8">
        <v>0</v>
      </c>
      <c r="Z88" s="8">
        <v>3</v>
      </c>
      <c r="AA88" s="8">
        <v>1</v>
      </c>
    </row>
    <row r="89" spans="1:27" ht="14.4" x14ac:dyDescent="0.55000000000000004">
      <c r="A89" s="13" t="s">
        <v>213</v>
      </c>
      <c r="B89" s="14">
        <v>1996</v>
      </c>
      <c r="C89" s="32" t="s">
        <v>214</v>
      </c>
      <c r="D89" s="9">
        <v>35550.763194444444</v>
      </c>
      <c r="E89" s="8" t="s">
        <v>215</v>
      </c>
      <c r="F89" s="8" t="s">
        <v>338</v>
      </c>
      <c r="G89" s="8">
        <v>0.13</v>
      </c>
      <c r="H89" s="8">
        <v>0</v>
      </c>
      <c r="I89" s="8">
        <v>1.6E-2</v>
      </c>
      <c r="J89" s="8">
        <v>2</v>
      </c>
      <c r="K89" s="11">
        <v>530000000</v>
      </c>
      <c r="L89" s="8">
        <v>0</v>
      </c>
      <c r="M89" s="12">
        <f t="shared" ref="M89:M91" si="15">2*K89/3</f>
        <v>353333333.33333331</v>
      </c>
      <c r="N89" s="12">
        <f t="shared" ref="N89:N91" si="16">2*K89</f>
        <v>1060000000</v>
      </c>
      <c r="O89" s="8">
        <v>2</v>
      </c>
      <c r="P89" s="8">
        <v>9.4499999999999993</v>
      </c>
      <c r="Q89" s="8">
        <v>0</v>
      </c>
      <c r="R89" s="8">
        <v>2</v>
      </c>
      <c r="S89" s="8">
        <v>2</v>
      </c>
      <c r="T89" s="10"/>
      <c r="U89" s="10"/>
      <c r="V89" s="10"/>
      <c r="W89" s="10"/>
      <c r="X89" s="10"/>
      <c r="Y89" s="10"/>
      <c r="Z89" s="10"/>
      <c r="AA89" s="10"/>
    </row>
    <row r="90" spans="1:27" ht="14.4" x14ac:dyDescent="0.55000000000000004">
      <c r="A90" s="13" t="s">
        <v>213</v>
      </c>
      <c r="B90" s="14">
        <v>1996</v>
      </c>
      <c r="C90" s="32" t="s">
        <v>95</v>
      </c>
      <c r="D90" s="9">
        <v>35366.628472222219</v>
      </c>
      <c r="E90" s="8" t="s">
        <v>216</v>
      </c>
      <c r="F90" s="8" t="s">
        <v>338</v>
      </c>
      <c r="G90" s="8">
        <v>0.8</v>
      </c>
      <c r="H90" s="8">
        <v>0</v>
      </c>
      <c r="I90" s="8">
        <v>0.08</v>
      </c>
      <c r="J90" s="8">
        <v>2</v>
      </c>
      <c r="K90" s="11">
        <v>20000000</v>
      </c>
      <c r="L90" s="8">
        <v>0</v>
      </c>
      <c r="M90" s="12">
        <f t="shared" si="15"/>
        <v>13333333.333333334</v>
      </c>
      <c r="N90" s="12">
        <f t="shared" si="16"/>
        <v>40000000</v>
      </c>
      <c r="O90" s="8">
        <v>2</v>
      </c>
      <c r="P90" s="8">
        <v>8.5</v>
      </c>
      <c r="Q90" s="8">
        <v>0</v>
      </c>
      <c r="R90" s="8">
        <v>1</v>
      </c>
      <c r="S90" s="8">
        <v>0</v>
      </c>
      <c r="T90" s="8"/>
      <c r="U90" s="8"/>
      <c r="V90" s="8"/>
      <c r="W90" s="10"/>
      <c r="X90" s="10"/>
      <c r="Y90" s="10"/>
      <c r="Z90" s="10"/>
      <c r="AA90" s="10"/>
    </row>
    <row r="91" spans="1:27" ht="14.4" x14ac:dyDescent="0.55000000000000004">
      <c r="A91" s="13" t="s">
        <v>213</v>
      </c>
      <c r="B91" s="14">
        <v>1997</v>
      </c>
      <c r="C91" s="32" t="s">
        <v>217</v>
      </c>
      <c r="D91" s="9">
        <v>35757.96597222222</v>
      </c>
      <c r="E91" s="8" t="s">
        <v>218</v>
      </c>
      <c r="F91" s="8" t="s">
        <v>338</v>
      </c>
      <c r="G91" s="8">
        <v>2.16</v>
      </c>
      <c r="H91" s="8">
        <v>1</v>
      </c>
      <c r="I91" s="8">
        <v>1.58</v>
      </c>
      <c r="J91" s="8">
        <v>1</v>
      </c>
      <c r="K91" s="11">
        <v>1100000000</v>
      </c>
      <c r="L91" s="8">
        <v>0</v>
      </c>
      <c r="M91" s="12">
        <f t="shared" si="15"/>
        <v>733333333.33333337</v>
      </c>
      <c r="N91" s="12">
        <f t="shared" si="16"/>
        <v>2200000000</v>
      </c>
      <c r="O91" s="8">
        <v>2</v>
      </c>
      <c r="P91" s="8">
        <v>13</v>
      </c>
      <c r="Q91" s="8">
        <v>0</v>
      </c>
      <c r="R91" s="8">
        <v>4</v>
      </c>
      <c r="S91" s="8">
        <v>2</v>
      </c>
      <c r="T91" s="10"/>
      <c r="U91" s="10"/>
      <c r="V91" s="10"/>
      <c r="W91" s="10"/>
      <c r="X91" s="10"/>
      <c r="Y91" s="10"/>
      <c r="Z91" s="10"/>
      <c r="AA91" s="10"/>
    </row>
    <row r="92" spans="1:27" ht="14.4" x14ac:dyDescent="0.55000000000000004">
      <c r="A92" s="6" t="s">
        <v>219</v>
      </c>
      <c r="B92" s="7">
        <v>1932</v>
      </c>
      <c r="C92" s="32" t="s">
        <v>220</v>
      </c>
      <c r="D92" s="9">
        <v>11789.583333333334</v>
      </c>
      <c r="E92" s="8" t="s">
        <v>221</v>
      </c>
      <c r="F92" s="8" t="s">
        <v>338</v>
      </c>
      <c r="G92" s="8">
        <v>22</v>
      </c>
      <c r="H92" s="8">
        <v>0</v>
      </c>
      <c r="I92" s="8">
        <v>4</v>
      </c>
      <c r="J92" s="8">
        <v>0</v>
      </c>
      <c r="K92" s="11">
        <v>9956000000000</v>
      </c>
      <c r="L92" s="8">
        <v>0</v>
      </c>
      <c r="M92" s="11">
        <v>7000000000000</v>
      </c>
      <c r="N92" s="11">
        <v>15700000000000</v>
      </c>
      <c r="O92" s="8">
        <v>0</v>
      </c>
      <c r="P92" s="8">
        <v>20</v>
      </c>
      <c r="Q92" s="8">
        <v>0</v>
      </c>
      <c r="R92" s="8">
        <v>10</v>
      </c>
      <c r="S92" s="8">
        <v>0</v>
      </c>
      <c r="T92" s="10"/>
      <c r="U92" s="10"/>
      <c r="V92" s="10"/>
      <c r="W92" s="10"/>
      <c r="X92" s="10"/>
      <c r="Y92" s="10"/>
      <c r="Z92" s="10"/>
      <c r="AA92" s="10"/>
    </row>
    <row r="93" spans="1:27" ht="14.4" x14ac:dyDescent="0.55000000000000004">
      <c r="A93" s="6" t="s">
        <v>222</v>
      </c>
      <c r="B93" s="14">
        <v>1989</v>
      </c>
      <c r="C93" s="32" t="s">
        <v>223</v>
      </c>
      <c r="D93" s="26">
        <v>32856.782638888886</v>
      </c>
      <c r="E93" s="8" t="s">
        <v>224</v>
      </c>
      <c r="F93" s="8" t="s">
        <v>338</v>
      </c>
      <c r="G93" s="8">
        <v>0.383333333</v>
      </c>
      <c r="H93" s="8">
        <v>0</v>
      </c>
      <c r="I93" s="8">
        <v>3.8333332999999997E-2</v>
      </c>
      <c r="J93" s="8">
        <v>2</v>
      </c>
      <c r="K93" s="11">
        <v>750000000</v>
      </c>
      <c r="L93" s="8">
        <v>0</v>
      </c>
      <c r="M93" s="11">
        <v>350000000</v>
      </c>
      <c r="N93" s="11">
        <v>350000000</v>
      </c>
      <c r="O93" s="8">
        <v>0</v>
      </c>
      <c r="P93" s="8">
        <v>9</v>
      </c>
      <c r="Q93" s="8">
        <v>0</v>
      </c>
      <c r="R93" s="8">
        <v>3</v>
      </c>
      <c r="S93" s="8">
        <v>1</v>
      </c>
      <c r="T93" s="10"/>
      <c r="U93" s="10"/>
      <c r="V93" s="10"/>
      <c r="W93" s="10"/>
      <c r="X93" s="10"/>
      <c r="Y93" s="10"/>
      <c r="Z93" s="10"/>
      <c r="AA93" s="10"/>
    </row>
    <row r="94" spans="1:27" ht="14.4" x14ac:dyDescent="0.55000000000000004">
      <c r="A94" s="6" t="s">
        <v>222</v>
      </c>
      <c r="B94" s="14">
        <v>1989</v>
      </c>
      <c r="C94" s="32" t="s">
        <v>227</v>
      </c>
      <c r="D94" s="27">
        <v>32857.533333333333</v>
      </c>
      <c r="E94" s="8" t="s">
        <v>228</v>
      </c>
      <c r="F94" s="8" t="s">
        <v>338</v>
      </c>
      <c r="G94" s="8">
        <v>1.0333333330000001</v>
      </c>
      <c r="H94" s="8">
        <v>0</v>
      </c>
      <c r="I94" s="8">
        <v>0.103333333</v>
      </c>
      <c r="J94" s="8">
        <v>2</v>
      </c>
      <c r="K94" s="11">
        <v>21150000000</v>
      </c>
      <c r="L94" s="8">
        <v>0</v>
      </c>
      <c r="M94" s="11">
        <v>6150000000</v>
      </c>
      <c r="N94" s="11">
        <v>6150000000</v>
      </c>
      <c r="O94" s="8">
        <v>0</v>
      </c>
      <c r="P94" s="8">
        <v>10</v>
      </c>
      <c r="Q94" s="8">
        <v>2</v>
      </c>
      <c r="R94" s="8">
        <v>3.5</v>
      </c>
      <c r="S94" s="8">
        <v>1</v>
      </c>
      <c r="T94" s="10"/>
      <c r="U94" s="10"/>
      <c r="V94" s="10"/>
      <c r="W94" s="10"/>
      <c r="X94" s="10"/>
      <c r="Y94" s="10"/>
      <c r="Z94" s="10"/>
      <c r="AA94" s="10"/>
    </row>
    <row r="95" spans="1:27" ht="14.4" x14ac:dyDescent="0.55000000000000004">
      <c r="A95" s="6" t="s">
        <v>222</v>
      </c>
      <c r="B95" s="14">
        <v>1989</v>
      </c>
      <c r="C95" s="32" t="s">
        <v>229</v>
      </c>
      <c r="D95" s="27">
        <v>32861.627083333333</v>
      </c>
      <c r="E95" s="8" t="s">
        <v>230</v>
      </c>
      <c r="F95" s="8" t="s">
        <v>338</v>
      </c>
      <c r="G95" s="8">
        <v>0.15</v>
      </c>
      <c r="H95" s="8">
        <v>0</v>
      </c>
      <c r="I95" s="8">
        <v>1.4999999999999999E-2</v>
      </c>
      <c r="J95" s="8">
        <v>2</v>
      </c>
      <c r="K95" s="11">
        <v>500000000</v>
      </c>
      <c r="L95" s="8">
        <v>0</v>
      </c>
      <c r="M95" s="11">
        <v>100000000</v>
      </c>
      <c r="N95" s="11">
        <v>100000000</v>
      </c>
      <c r="O95" s="8">
        <v>0</v>
      </c>
      <c r="P95" s="8">
        <v>6.5</v>
      </c>
      <c r="Q95" s="8">
        <v>0</v>
      </c>
      <c r="R95" s="8">
        <v>2.5</v>
      </c>
      <c r="S95" s="8">
        <v>0</v>
      </c>
      <c r="T95" s="10"/>
      <c r="U95" s="10"/>
      <c r="V95" s="10"/>
      <c r="W95" s="10"/>
      <c r="X95" s="10"/>
      <c r="Y95" s="10"/>
      <c r="Z95" s="10"/>
      <c r="AA95" s="10"/>
    </row>
    <row r="96" spans="1:27" ht="14.4" x14ac:dyDescent="0.55000000000000004">
      <c r="A96" s="6" t="s">
        <v>222</v>
      </c>
      <c r="B96" s="7">
        <v>1990</v>
      </c>
      <c r="C96" s="32" t="s">
        <v>232</v>
      </c>
      <c r="D96" s="16">
        <v>32876.116666666669</v>
      </c>
      <c r="E96" s="8" t="s">
        <v>233</v>
      </c>
      <c r="F96" s="8" t="s">
        <v>338</v>
      </c>
      <c r="G96" s="8">
        <v>1.45</v>
      </c>
      <c r="H96" s="8">
        <v>0</v>
      </c>
      <c r="I96" s="8">
        <v>0.14499999999999999</v>
      </c>
      <c r="J96" s="8">
        <v>2</v>
      </c>
      <c r="K96" s="11">
        <v>39000000000</v>
      </c>
      <c r="L96" s="8">
        <v>0</v>
      </c>
      <c r="M96" s="11">
        <v>7300000000</v>
      </c>
      <c r="N96" s="11">
        <v>7300000000</v>
      </c>
      <c r="O96" s="8">
        <v>0</v>
      </c>
      <c r="P96" s="8">
        <v>12</v>
      </c>
      <c r="Q96" s="8">
        <v>1</v>
      </c>
      <c r="R96" s="8">
        <v>2</v>
      </c>
      <c r="S96" s="8">
        <v>1</v>
      </c>
      <c r="T96" s="8">
        <v>8</v>
      </c>
      <c r="U96" s="8">
        <v>0</v>
      </c>
      <c r="V96" s="8">
        <v>2</v>
      </c>
      <c r="W96" s="8">
        <v>2</v>
      </c>
      <c r="X96" s="10"/>
      <c r="Y96" s="10"/>
      <c r="Z96" s="10"/>
      <c r="AA96" s="10"/>
    </row>
    <row r="97" spans="1:27" ht="14.4" x14ac:dyDescent="0.55000000000000004">
      <c r="A97" s="6" t="s">
        <v>222</v>
      </c>
      <c r="B97" s="7">
        <v>1990</v>
      </c>
      <c r="C97" s="32" t="s">
        <v>235</v>
      </c>
      <c r="D97" s="16">
        <v>32881.79791666667</v>
      </c>
      <c r="E97" s="8" t="s">
        <v>236</v>
      </c>
      <c r="F97" s="8" t="s">
        <v>338</v>
      </c>
      <c r="G97" s="8">
        <v>0.25</v>
      </c>
      <c r="H97" s="8">
        <v>0</v>
      </c>
      <c r="I97" s="8">
        <v>2.5000000000000001E-2</v>
      </c>
      <c r="J97" s="8">
        <v>2</v>
      </c>
      <c r="K97" s="11">
        <v>7450000000</v>
      </c>
      <c r="L97" s="8">
        <v>0</v>
      </c>
      <c r="M97" s="11">
        <v>550000000</v>
      </c>
      <c r="N97" s="11">
        <v>550000000</v>
      </c>
      <c r="O97" s="8">
        <v>0</v>
      </c>
      <c r="P97" s="8">
        <v>11.5</v>
      </c>
      <c r="Q97" s="8">
        <v>1</v>
      </c>
      <c r="R97" s="8">
        <v>2.5</v>
      </c>
      <c r="S97" s="8">
        <v>1</v>
      </c>
      <c r="T97" s="8">
        <v>9</v>
      </c>
      <c r="U97" s="8">
        <v>0</v>
      </c>
      <c r="V97" s="8">
        <v>2.5</v>
      </c>
      <c r="W97" s="8">
        <v>0</v>
      </c>
      <c r="X97" s="10"/>
      <c r="Y97" s="10"/>
      <c r="Z97" s="10"/>
      <c r="AA97" s="10"/>
    </row>
    <row r="98" spans="1:27" ht="14.4" x14ac:dyDescent="0.55000000000000004">
      <c r="A98" s="6" t="s">
        <v>222</v>
      </c>
      <c r="B98" s="7">
        <v>1990</v>
      </c>
      <c r="C98" s="32" t="s">
        <v>238</v>
      </c>
      <c r="D98" s="16">
        <v>32890.324999999997</v>
      </c>
      <c r="E98" s="8" t="s">
        <v>239</v>
      </c>
      <c r="F98" s="8" t="s">
        <v>338</v>
      </c>
      <c r="G98" s="8">
        <v>0.21666666700000001</v>
      </c>
      <c r="H98" s="8">
        <v>0</v>
      </c>
      <c r="I98" s="8">
        <v>2.1666667000000001E-2</v>
      </c>
      <c r="J98" s="8">
        <v>2</v>
      </c>
      <c r="K98" s="11">
        <v>3500000000</v>
      </c>
      <c r="L98" s="8">
        <v>0</v>
      </c>
      <c r="M98" s="11">
        <v>1100000000</v>
      </c>
      <c r="N98" s="11">
        <v>1100000000</v>
      </c>
      <c r="O98" s="8">
        <v>0</v>
      </c>
      <c r="P98" s="8">
        <v>11.5</v>
      </c>
      <c r="Q98" s="8">
        <v>0</v>
      </c>
      <c r="R98" s="8">
        <v>2.5</v>
      </c>
      <c r="S98" s="8">
        <v>1</v>
      </c>
      <c r="T98" s="10"/>
      <c r="U98" s="10"/>
      <c r="V98" s="10"/>
      <c r="W98" s="10"/>
      <c r="X98" s="10"/>
      <c r="Y98" s="10"/>
      <c r="Z98" s="10"/>
      <c r="AA98" s="10"/>
    </row>
    <row r="99" spans="1:27" ht="14.4" x14ac:dyDescent="0.55000000000000004">
      <c r="A99" s="6" t="s">
        <v>222</v>
      </c>
      <c r="B99" s="7">
        <v>1990</v>
      </c>
      <c r="C99" s="32" t="s">
        <v>241</v>
      </c>
      <c r="D99" s="16">
        <v>32919.542361111111</v>
      </c>
      <c r="E99" s="8" t="s">
        <v>242</v>
      </c>
      <c r="F99" s="8" t="s">
        <v>338</v>
      </c>
      <c r="G99" s="8">
        <v>0.33333333300000001</v>
      </c>
      <c r="H99" s="8">
        <v>0</v>
      </c>
      <c r="I99" s="8">
        <v>3.3333333E-2</v>
      </c>
      <c r="J99" s="8">
        <v>2</v>
      </c>
      <c r="K99" s="11">
        <v>8750000000</v>
      </c>
      <c r="L99" s="8">
        <v>0</v>
      </c>
      <c r="M99" s="11">
        <v>150000000</v>
      </c>
      <c r="N99" s="11">
        <v>150000000</v>
      </c>
      <c r="O99" s="8">
        <v>0</v>
      </c>
      <c r="P99" s="8">
        <v>11</v>
      </c>
      <c r="Q99" s="8">
        <v>0</v>
      </c>
      <c r="R99" s="8">
        <v>2</v>
      </c>
      <c r="S99" s="8">
        <v>1</v>
      </c>
      <c r="T99" s="10"/>
      <c r="U99" s="10"/>
      <c r="V99" s="10"/>
      <c r="W99" s="10"/>
      <c r="X99" s="10"/>
      <c r="Y99" s="10"/>
      <c r="Z99" s="10"/>
      <c r="AA99" s="10"/>
    </row>
    <row r="100" spans="1:27" ht="14.4" x14ac:dyDescent="0.55000000000000004">
      <c r="A100" s="6" t="s">
        <v>222</v>
      </c>
      <c r="B100" s="7">
        <v>1990</v>
      </c>
      <c r="C100" s="32" t="s">
        <v>244</v>
      </c>
      <c r="D100" s="16">
        <v>32925.397222222222</v>
      </c>
      <c r="E100" s="8" t="s">
        <v>245</v>
      </c>
      <c r="F100" s="8" t="s">
        <v>338</v>
      </c>
      <c r="G100" s="8">
        <v>0.1</v>
      </c>
      <c r="H100" s="8">
        <v>0</v>
      </c>
      <c r="I100" s="8">
        <v>0.01</v>
      </c>
      <c r="J100" s="8">
        <v>2</v>
      </c>
      <c r="K100" s="11">
        <v>2500000000</v>
      </c>
      <c r="L100" s="8">
        <v>0</v>
      </c>
      <c r="M100" s="11">
        <v>400000000</v>
      </c>
      <c r="N100" s="11">
        <v>400000000</v>
      </c>
      <c r="O100" s="8">
        <v>0</v>
      </c>
      <c r="P100" s="8">
        <v>10.5</v>
      </c>
      <c r="Q100" s="8">
        <v>0</v>
      </c>
      <c r="R100" s="8">
        <v>1.5</v>
      </c>
      <c r="S100" s="8">
        <v>1</v>
      </c>
      <c r="T100" s="8">
        <v>9</v>
      </c>
      <c r="U100" s="8">
        <v>1</v>
      </c>
      <c r="V100" s="8">
        <v>1.5</v>
      </c>
      <c r="W100" s="8">
        <v>1</v>
      </c>
      <c r="X100" s="10"/>
      <c r="Y100" s="10"/>
      <c r="Z100" s="10"/>
      <c r="AA100" s="10"/>
    </row>
    <row r="101" spans="1:27" ht="14.4" x14ac:dyDescent="0.55000000000000004">
      <c r="A101" s="6" t="s">
        <v>222</v>
      </c>
      <c r="B101" s="7">
        <v>1990</v>
      </c>
      <c r="C101" s="32" t="s">
        <v>247</v>
      </c>
      <c r="D101" s="16">
        <v>32928.586805555555</v>
      </c>
      <c r="E101" s="8" t="s">
        <v>248</v>
      </c>
      <c r="F101" s="8" t="s">
        <v>338</v>
      </c>
      <c r="G101" s="8">
        <v>6.6666666999999999E-2</v>
      </c>
      <c r="H101" s="8">
        <v>0</v>
      </c>
      <c r="I101" s="8">
        <v>6.6666670000000003E-3</v>
      </c>
      <c r="J101" s="8">
        <v>2</v>
      </c>
      <c r="K101" s="11">
        <v>2000000000</v>
      </c>
      <c r="L101" s="8">
        <v>0</v>
      </c>
      <c r="M101" s="11">
        <v>600000000</v>
      </c>
      <c r="N101" s="11">
        <v>600000000</v>
      </c>
      <c r="O101" s="8">
        <v>0</v>
      </c>
      <c r="P101" s="8">
        <v>8.5</v>
      </c>
      <c r="Q101" s="8">
        <v>1</v>
      </c>
      <c r="R101" s="8">
        <v>2</v>
      </c>
      <c r="S101" s="8">
        <v>2</v>
      </c>
      <c r="T101" s="10"/>
      <c r="U101" s="10"/>
      <c r="V101" s="10"/>
      <c r="W101" s="10"/>
      <c r="X101" s="10"/>
      <c r="Y101" s="10"/>
      <c r="Z101" s="10"/>
      <c r="AA101" s="10"/>
    </row>
    <row r="102" spans="1:27" ht="14.4" x14ac:dyDescent="0.55000000000000004">
      <c r="A102" s="6" t="s">
        <v>222</v>
      </c>
      <c r="B102" s="7">
        <v>1990</v>
      </c>
      <c r="C102" s="32" t="s">
        <v>249</v>
      </c>
      <c r="D102" s="16">
        <v>32932.782638888886</v>
      </c>
      <c r="E102" s="8" t="s">
        <v>250</v>
      </c>
      <c r="F102" s="8" t="s">
        <v>338</v>
      </c>
      <c r="G102" s="8">
        <v>8.3333332999999996E-2</v>
      </c>
      <c r="H102" s="8">
        <v>0</v>
      </c>
      <c r="I102" s="8">
        <v>8.3333330000000001E-3</v>
      </c>
      <c r="J102" s="8">
        <v>2</v>
      </c>
      <c r="K102" s="11">
        <v>1700000000</v>
      </c>
      <c r="L102" s="8">
        <v>0</v>
      </c>
      <c r="M102" s="11">
        <v>100000000</v>
      </c>
      <c r="N102" s="11">
        <v>100000000</v>
      </c>
      <c r="O102" s="8">
        <v>0</v>
      </c>
      <c r="P102" s="8">
        <v>8.5</v>
      </c>
      <c r="Q102" s="8">
        <v>1</v>
      </c>
      <c r="R102" s="8">
        <v>2.5</v>
      </c>
      <c r="S102" s="8">
        <v>1</v>
      </c>
      <c r="T102" s="10"/>
      <c r="U102" s="10"/>
      <c r="V102" s="10"/>
      <c r="W102" s="10"/>
      <c r="X102" s="10"/>
      <c r="Y102" s="10"/>
      <c r="Z102" s="10"/>
      <c r="AA102" s="10"/>
    </row>
    <row r="103" spans="1:27" ht="14.4" x14ac:dyDescent="0.55000000000000004">
      <c r="A103" s="6" t="s">
        <v>222</v>
      </c>
      <c r="B103" s="7">
        <v>1990</v>
      </c>
      <c r="C103" s="32" t="s">
        <v>252</v>
      </c>
      <c r="D103" s="16">
        <v>32937.23541666667</v>
      </c>
      <c r="E103" s="8" t="s">
        <v>253</v>
      </c>
      <c r="F103" s="8" t="s">
        <v>338</v>
      </c>
      <c r="G103" s="8">
        <v>0.133333333</v>
      </c>
      <c r="H103" s="8">
        <v>0</v>
      </c>
      <c r="I103" s="8">
        <v>1.3333332999999999E-2</v>
      </c>
      <c r="J103" s="8">
        <v>2</v>
      </c>
      <c r="K103" s="11">
        <v>4450000000</v>
      </c>
      <c r="L103" s="8">
        <v>0</v>
      </c>
      <c r="M103" s="11">
        <v>2650000000</v>
      </c>
      <c r="N103" s="11">
        <v>2650000000</v>
      </c>
      <c r="O103" s="8">
        <v>0</v>
      </c>
      <c r="P103" s="8">
        <v>12.5</v>
      </c>
      <c r="Q103" s="8">
        <v>0</v>
      </c>
      <c r="R103" s="8">
        <v>3</v>
      </c>
      <c r="S103" s="8">
        <v>2</v>
      </c>
      <c r="T103" s="10"/>
      <c r="U103" s="10"/>
      <c r="V103" s="10"/>
      <c r="W103" s="10"/>
      <c r="X103" s="10"/>
      <c r="Y103" s="10"/>
      <c r="Z103" s="10"/>
      <c r="AA103" s="10"/>
    </row>
    <row r="104" spans="1:27" ht="14.4" x14ac:dyDescent="0.55000000000000004">
      <c r="A104" s="6" t="s">
        <v>222</v>
      </c>
      <c r="B104" s="7">
        <v>1990</v>
      </c>
      <c r="C104" s="32" t="s">
        <v>255</v>
      </c>
      <c r="D104" s="16">
        <v>33002.785416666666</v>
      </c>
      <c r="E104" s="8" t="s">
        <v>256</v>
      </c>
      <c r="F104" s="8" t="s">
        <v>338</v>
      </c>
      <c r="G104" s="8">
        <v>0.16666666699999999</v>
      </c>
      <c r="H104" s="8">
        <v>0</v>
      </c>
      <c r="I104" s="8">
        <v>1.6666667E-2</v>
      </c>
      <c r="J104" s="8">
        <v>2</v>
      </c>
      <c r="K104" s="11">
        <v>1350000000</v>
      </c>
      <c r="L104" s="8">
        <v>0</v>
      </c>
      <c r="M104" s="11">
        <v>350000000</v>
      </c>
      <c r="N104" s="11">
        <v>350000000</v>
      </c>
      <c r="O104" s="8">
        <v>0</v>
      </c>
      <c r="P104" s="8">
        <v>10.5</v>
      </c>
      <c r="Q104" s="8">
        <v>0</v>
      </c>
      <c r="R104" s="8">
        <v>2.5</v>
      </c>
      <c r="S104" s="8">
        <v>2</v>
      </c>
      <c r="T104" s="10"/>
      <c r="U104" s="10"/>
      <c r="V104" s="10"/>
      <c r="W104" s="10"/>
      <c r="X104" s="10"/>
      <c r="Y104" s="10"/>
      <c r="Z104" s="10"/>
      <c r="AA104" s="10"/>
    </row>
    <row r="105" spans="1:27" ht="14.4" x14ac:dyDescent="0.55000000000000004">
      <c r="A105" s="6" t="s">
        <v>222</v>
      </c>
      <c r="B105" s="7">
        <v>1990</v>
      </c>
      <c r="C105" s="32" t="s">
        <v>258</v>
      </c>
      <c r="D105" s="16">
        <v>32946.782638888886</v>
      </c>
      <c r="E105" s="8" t="s">
        <v>259</v>
      </c>
      <c r="F105" s="8" t="s">
        <v>338</v>
      </c>
      <c r="G105" s="8">
        <v>0.233333333</v>
      </c>
      <c r="H105" s="8">
        <v>0</v>
      </c>
      <c r="I105" s="8">
        <v>2.3333333000000001E-2</v>
      </c>
      <c r="J105" s="8">
        <v>2</v>
      </c>
      <c r="K105" s="11">
        <v>1600000000</v>
      </c>
      <c r="L105" s="8">
        <v>0</v>
      </c>
      <c r="M105" s="11">
        <v>400000000</v>
      </c>
      <c r="N105" s="11">
        <v>400000000</v>
      </c>
      <c r="O105" s="8">
        <v>0</v>
      </c>
      <c r="P105" s="8">
        <v>9.5</v>
      </c>
      <c r="Q105" s="8">
        <v>0</v>
      </c>
      <c r="R105" s="8">
        <v>2.5</v>
      </c>
      <c r="S105" s="8">
        <v>0</v>
      </c>
      <c r="T105" s="10"/>
      <c r="U105" s="10"/>
      <c r="V105" s="10"/>
      <c r="W105" s="10"/>
      <c r="X105" s="10"/>
      <c r="Y105" s="10"/>
      <c r="Z105" s="10"/>
      <c r="AA105" s="10"/>
    </row>
    <row r="106" spans="1:27" ht="14.4" x14ac:dyDescent="0.55000000000000004">
      <c r="A106" s="6" t="s">
        <v>222</v>
      </c>
      <c r="B106" s="7">
        <v>1990</v>
      </c>
      <c r="C106" s="32" t="s">
        <v>261</v>
      </c>
      <c r="D106" s="16">
        <v>32955.544444444444</v>
      </c>
      <c r="E106" s="8" t="s">
        <v>262</v>
      </c>
      <c r="F106" s="8" t="s">
        <v>338</v>
      </c>
      <c r="G106" s="8">
        <v>0.133333333</v>
      </c>
      <c r="H106" s="8">
        <v>0</v>
      </c>
      <c r="I106" s="8">
        <v>1.3333332999999999E-2</v>
      </c>
      <c r="J106" s="8">
        <v>2</v>
      </c>
      <c r="K106" s="11">
        <v>500000000</v>
      </c>
      <c r="L106" s="8">
        <v>0</v>
      </c>
      <c r="M106" s="11">
        <v>200000000</v>
      </c>
      <c r="N106" s="11">
        <v>200000000</v>
      </c>
      <c r="O106" s="8">
        <v>0</v>
      </c>
      <c r="P106" s="8">
        <v>9</v>
      </c>
      <c r="Q106" s="8">
        <v>0</v>
      </c>
      <c r="R106" s="8">
        <v>1.5</v>
      </c>
      <c r="S106" s="8">
        <v>1</v>
      </c>
      <c r="T106" s="10"/>
      <c r="U106" s="10"/>
      <c r="V106" s="10"/>
      <c r="W106" s="10"/>
      <c r="X106" s="10"/>
      <c r="Y106" s="10"/>
      <c r="Z106" s="10"/>
      <c r="AA106" s="10"/>
    </row>
    <row r="107" spans="1:27" ht="14.4" x14ac:dyDescent="0.55000000000000004">
      <c r="A107" s="6" t="s">
        <v>222</v>
      </c>
      <c r="B107" s="7">
        <v>1990</v>
      </c>
      <c r="C107" s="32" t="s">
        <v>263</v>
      </c>
      <c r="D107" s="16">
        <v>32961.814583333333</v>
      </c>
      <c r="E107" s="8" t="s">
        <v>264</v>
      </c>
      <c r="F107" s="8" t="s">
        <v>338</v>
      </c>
      <c r="G107" s="8">
        <v>0.116666667</v>
      </c>
      <c r="H107" s="8">
        <v>0</v>
      </c>
      <c r="I107" s="8">
        <v>1.1666667E-2</v>
      </c>
      <c r="J107" s="8">
        <v>2</v>
      </c>
      <c r="K107" s="11">
        <v>1750000000</v>
      </c>
      <c r="L107" s="8">
        <v>0</v>
      </c>
      <c r="M107" s="11">
        <v>1150000000</v>
      </c>
      <c r="N107" s="11">
        <v>1150000000</v>
      </c>
      <c r="O107" s="8">
        <v>0</v>
      </c>
      <c r="P107" s="8">
        <v>12</v>
      </c>
      <c r="Q107" s="8">
        <v>2</v>
      </c>
      <c r="R107" s="8">
        <v>3</v>
      </c>
      <c r="S107" s="8">
        <v>2</v>
      </c>
      <c r="T107" s="10"/>
      <c r="U107" s="10"/>
      <c r="V107" s="10"/>
      <c r="W107" s="10"/>
      <c r="X107" s="10"/>
      <c r="Y107" s="10"/>
      <c r="Z107" s="10"/>
      <c r="AA107" s="10"/>
    </row>
    <row r="108" spans="1:27" ht="14.4" x14ac:dyDescent="0.55000000000000004">
      <c r="A108" s="6" t="s">
        <v>222</v>
      </c>
      <c r="B108" s="14">
        <v>1990</v>
      </c>
      <c r="C108" s="32" t="s">
        <v>265</v>
      </c>
      <c r="D108" s="16">
        <v>32970.099305555559</v>
      </c>
      <c r="E108" s="8" t="s">
        <v>266</v>
      </c>
      <c r="F108" s="8" t="s">
        <v>338</v>
      </c>
      <c r="G108" s="8">
        <v>0.116666667</v>
      </c>
      <c r="H108" s="8">
        <v>0</v>
      </c>
      <c r="I108" s="8">
        <v>1.1666667E-2</v>
      </c>
      <c r="J108" s="8">
        <v>2</v>
      </c>
      <c r="K108" s="11">
        <v>900000000</v>
      </c>
      <c r="L108" s="8">
        <v>0</v>
      </c>
      <c r="M108" s="11">
        <v>300000000</v>
      </c>
      <c r="N108" s="11">
        <v>300000000</v>
      </c>
      <c r="O108" s="8">
        <v>0</v>
      </c>
      <c r="P108" s="8">
        <v>9</v>
      </c>
      <c r="Q108" s="8">
        <v>0</v>
      </c>
      <c r="R108" s="8">
        <v>2</v>
      </c>
      <c r="S108" s="8">
        <v>2</v>
      </c>
      <c r="T108" s="10"/>
      <c r="U108" s="10"/>
      <c r="V108" s="10"/>
      <c r="W108" s="10"/>
      <c r="X108" s="10"/>
      <c r="Y108" s="10"/>
      <c r="Z108" s="10"/>
      <c r="AA108" s="10"/>
    </row>
    <row r="109" spans="1:27" ht="14.4" x14ac:dyDescent="0.55000000000000004">
      <c r="A109" s="6" t="s">
        <v>222</v>
      </c>
      <c r="B109" s="14">
        <v>1990</v>
      </c>
      <c r="C109" s="32" t="s">
        <v>268</v>
      </c>
      <c r="D109" s="16">
        <v>32978.992361111108</v>
      </c>
      <c r="E109" s="8" t="s">
        <v>269</v>
      </c>
      <c r="F109" s="8" t="s">
        <v>338</v>
      </c>
      <c r="G109" s="8">
        <v>0.133333333</v>
      </c>
      <c r="H109" s="8">
        <v>0</v>
      </c>
      <c r="I109" s="8">
        <v>1.3333332999999999E-2</v>
      </c>
      <c r="J109" s="8">
        <v>2</v>
      </c>
      <c r="K109" s="11">
        <v>1700000000</v>
      </c>
      <c r="L109" s="8">
        <v>0</v>
      </c>
      <c r="M109" s="11">
        <v>300000000</v>
      </c>
      <c r="N109" s="11">
        <v>300000000</v>
      </c>
      <c r="O109" s="8">
        <v>0</v>
      </c>
      <c r="P109" s="8">
        <v>10</v>
      </c>
      <c r="Q109" s="8">
        <v>0</v>
      </c>
      <c r="R109" s="8">
        <v>2</v>
      </c>
      <c r="S109" s="8">
        <v>0</v>
      </c>
      <c r="T109" s="8">
        <v>12</v>
      </c>
      <c r="U109" s="8">
        <v>0</v>
      </c>
      <c r="V109" s="8">
        <v>3</v>
      </c>
      <c r="W109" s="8">
        <v>2</v>
      </c>
      <c r="X109" s="10"/>
      <c r="Y109" s="10"/>
      <c r="Z109" s="10"/>
      <c r="AA109" s="10"/>
    </row>
    <row r="110" spans="1:27" ht="14.4" x14ac:dyDescent="0.55000000000000004">
      <c r="A110" s="6" t="s">
        <v>222</v>
      </c>
      <c r="B110" s="14">
        <v>1990</v>
      </c>
      <c r="C110" s="32" t="s">
        <v>270</v>
      </c>
      <c r="D110" s="16">
        <v>32984.757638888892</v>
      </c>
      <c r="E110" s="8" t="s">
        <v>271</v>
      </c>
      <c r="F110" s="8" t="s">
        <v>338</v>
      </c>
      <c r="G110" s="8">
        <v>6.6666666999999999E-2</v>
      </c>
      <c r="H110" s="8">
        <v>0</v>
      </c>
      <c r="I110" s="8">
        <v>6.6666670000000003E-3</v>
      </c>
      <c r="J110" s="8">
        <v>2</v>
      </c>
      <c r="K110" s="11">
        <v>1150000000</v>
      </c>
      <c r="L110" s="8">
        <v>0</v>
      </c>
      <c r="M110" s="11">
        <v>350000000</v>
      </c>
      <c r="N110" s="11">
        <v>350000000</v>
      </c>
      <c r="O110" s="8">
        <v>0</v>
      </c>
      <c r="P110" s="8">
        <v>10</v>
      </c>
      <c r="Q110" s="8">
        <v>1</v>
      </c>
      <c r="R110" s="8">
        <v>2.5</v>
      </c>
      <c r="S110" s="8">
        <v>1</v>
      </c>
      <c r="T110" s="8">
        <v>12</v>
      </c>
      <c r="U110" s="8">
        <v>0</v>
      </c>
      <c r="V110" s="8">
        <v>3</v>
      </c>
      <c r="W110" s="8">
        <v>2</v>
      </c>
      <c r="X110" s="10"/>
      <c r="Y110" s="10"/>
      <c r="Z110" s="10"/>
      <c r="AA110" s="10"/>
    </row>
    <row r="111" spans="1:27" ht="14.4" x14ac:dyDescent="0.55000000000000004">
      <c r="A111" s="6" t="s">
        <v>222</v>
      </c>
      <c r="B111" s="7">
        <v>2009</v>
      </c>
      <c r="C111" s="32" t="s">
        <v>273</v>
      </c>
      <c r="D111" s="16">
        <v>39895.273611111108</v>
      </c>
      <c r="E111" s="8" t="s">
        <v>274</v>
      </c>
      <c r="F111" s="8" t="s">
        <v>338</v>
      </c>
      <c r="G111" s="8">
        <v>0.83</v>
      </c>
      <c r="H111" s="8">
        <v>0</v>
      </c>
      <c r="I111" s="8">
        <v>0.28999999999999998</v>
      </c>
      <c r="J111" s="8">
        <v>0</v>
      </c>
      <c r="K111" s="11">
        <v>9600000000</v>
      </c>
      <c r="L111" s="8">
        <v>0</v>
      </c>
      <c r="M111" s="12">
        <f t="shared" ref="M111:M116" si="17">2*K111/3</f>
        <v>6400000000</v>
      </c>
      <c r="N111" s="12">
        <f t="shared" ref="N111:N116" si="18">2*K111</f>
        <v>19200000000</v>
      </c>
      <c r="O111" s="8">
        <v>2</v>
      </c>
      <c r="P111" s="8">
        <v>10.6</v>
      </c>
      <c r="Q111" s="8">
        <v>1</v>
      </c>
      <c r="R111" s="8">
        <v>2.8</v>
      </c>
      <c r="S111" s="8">
        <v>2</v>
      </c>
      <c r="T111" s="10"/>
      <c r="U111" s="10"/>
      <c r="V111" s="10"/>
      <c r="W111" s="10"/>
      <c r="X111" s="10"/>
      <c r="Y111" s="10"/>
      <c r="Z111" s="10"/>
      <c r="AA111" s="10"/>
    </row>
    <row r="112" spans="1:27" ht="14.4" x14ac:dyDescent="0.55000000000000004">
      <c r="A112" s="6" t="s">
        <v>222</v>
      </c>
      <c r="B112" s="7">
        <v>2009</v>
      </c>
      <c r="C112" s="32" t="s">
        <v>275</v>
      </c>
      <c r="D112" s="16">
        <v>39895.520833333336</v>
      </c>
      <c r="E112" s="8" t="s">
        <v>276</v>
      </c>
      <c r="F112" s="8" t="s">
        <v>338</v>
      </c>
      <c r="G112" s="8">
        <v>0.27500000000000002</v>
      </c>
      <c r="H112" s="8">
        <v>0</v>
      </c>
      <c r="I112" s="8">
        <v>5.8000000000000003E-2</v>
      </c>
      <c r="J112" s="8">
        <v>0</v>
      </c>
      <c r="K112" s="11">
        <v>4400000000</v>
      </c>
      <c r="L112" s="8">
        <v>0</v>
      </c>
      <c r="M112" s="12">
        <f t="shared" si="17"/>
        <v>2933333333.3333335</v>
      </c>
      <c r="N112" s="12">
        <f t="shared" si="18"/>
        <v>8800000000</v>
      </c>
      <c r="O112" s="8">
        <v>2</v>
      </c>
      <c r="P112" s="8">
        <v>11.8</v>
      </c>
      <c r="Q112" s="8">
        <v>1</v>
      </c>
      <c r="R112" s="8">
        <v>3.1</v>
      </c>
      <c r="S112" s="8">
        <v>2</v>
      </c>
      <c r="T112" s="10"/>
      <c r="U112" s="10"/>
      <c r="V112" s="10"/>
      <c r="W112" s="10"/>
      <c r="X112" s="10"/>
      <c r="Y112" s="10"/>
      <c r="Z112" s="10"/>
      <c r="AA112" s="10"/>
    </row>
    <row r="113" spans="1:27" ht="14.4" x14ac:dyDescent="0.55000000000000004">
      <c r="A113" s="6" t="s">
        <v>222</v>
      </c>
      <c r="B113" s="7">
        <v>2009</v>
      </c>
      <c r="C113" s="32" t="s">
        <v>277</v>
      </c>
      <c r="D113" s="16">
        <v>39896.152777777781</v>
      </c>
      <c r="E113" s="8" t="s">
        <v>278</v>
      </c>
      <c r="F113" s="8" t="s">
        <v>338</v>
      </c>
      <c r="G113" s="8">
        <v>0.25800000000000001</v>
      </c>
      <c r="H113" s="8">
        <v>0</v>
      </c>
      <c r="I113" s="8">
        <v>8.0000000000000002E-3</v>
      </c>
      <c r="J113" s="8">
        <v>0</v>
      </c>
      <c r="K113" s="11">
        <v>15100000000</v>
      </c>
      <c r="L113" s="8">
        <v>0</v>
      </c>
      <c r="M113" s="12">
        <f t="shared" si="17"/>
        <v>10066666666.666666</v>
      </c>
      <c r="N113" s="12">
        <f t="shared" si="18"/>
        <v>30200000000</v>
      </c>
      <c r="O113" s="8">
        <v>2</v>
      </c>
      <c r="P113" s="8">
        <v>14.5</v>
      </c>
      <c r="Q113" s="8">
        <v>1</v>
      </c>
      <c r="R113" s="8">
        <v>3.8</v>
      </c>
      <c r="S113" s="8">
        <v>2</v>
      </c>
      <c r="T113" s="10"/>
      <c r="U113" s="10"/>
      <c r="V113" s="10"/>
      <c r="W113" s="10"/>
      <c r="X113" s="10"/>
      <c r="Y113" s="10"/>
      <c r="Z113" s="10"/>
      <c r="AA113" s="10"/>
    </row>
    <row r="114" spans="1:27" ht="14.4" x14ac:dyDescent="0.55000000000000004">
      <c r="A114" s="6" t="s">
        <v>222</v>
      </c>
      <c r="B114" s="7">
        <v>2009</v>
      </c>
      <c r="C114" s="32" t="s">
        <v>279</v>
      </c>
      <c r="D114" s="16">
        <v>39898.69027777778</v>
      </c>
      <c r="E114" s="8" t="s">
        <v>280</v>
      </c>
      <c r="F114" s="8" t="s">
        <v>338</v>
      </c>
      <c r="G114" s="8">
        <v>0.23300000000000001</v>
      </c>
      <c r="H114" s="8">
        <v>0</v>
      </c>
      <c r="I114" s="8">
        <v>1.7000000000000001E-2</v>
      </c>
      <c r="J114" s="8">
        <v>0</v>
      </c>
      <c r="K114" s="11">
        <v>4600000000</v>
      </c>
      <c r="L114" s="8">
        <v>0</v>
      </c>
      <c r="M114" s="12">
        <f t="shared" si="17"/>
        <v>3066666666.6666665</v>
      </c>
      <c r="N114" s="12">
        <f t="shared" si="18"/>
        <v>9200000000</v>
      </c>
      <c r="O114" s="8">
        <v>2</v>
      </c>
      <c r="P114" s="8">
        <v>14.4</v>
      </c>
      <c r="Q114" s="8">
        <v>1</v>
      </c>
      <c r="R114" s="8">
        <v>3.8</v>
      </c>
      <c r="S114" s="8">
        <v>2</v>
      </c>
      <c r="T114" s="10"/>
      <c r="U114" s="10"/>
      <c r="V114" s="10"/>
      <c r="W114" s="10"/>
      <c r="X114" s="10"/>
      <c r="Y114" s="10"/>
      <c r="Z114" s="10"/>
      <c r="AA114" s="10"/>
    </row>
    <row r="115" spans="1:27" ht="14.4" x14ac:dyDescent="0.55000000000000004">
      <c r="A115" s="6" t="s">
        <v>222</v>
      </c>
      <c r="B115" s="7">
        <v>2009</v>
      </c>
      <c r="C115" s="32" t="s">
        <v>281</v>
      </c>
      <c r="D115" s="16">
        <v>39899.324305555558</v>
      </c>
      <c r="E115" s="8" t="s">
        <v>282</v>
      </c>
      <c r="F115" s="8" t="s">
        <v>338</v>
      </c>
      <c r="G115" s="8">
        <v>0.75829999999999997</v>
      </c>
      <c r="H115" s="8">
        <v>0</v>
      </c>
      <c r="I115" s="8">
        <v>9.1700000000000004E-2</v>
      </c>
      <c r="J115" s="8">
        <v>0</v>
      </c>
      <c r="K115" s="11">
        <v>13200000000</v>
      </c>
      <c r="L115" s="8">
        <v>0</v>
      </c>
      <c r="M115" s="12">
        <f t="shared" si="17"/>
        <v>8800000000</v>
      </c>
      <c r="N115" s="12">
        <f t="shared" si="18"/>
        <v>26400000000</v>
      </c>
      <c r="O115" s="8">
        <v>2</v>
      </c>
      <c r="P115" s="8">
        <v>10.6</v>
      </c>
      <c r="Q115" s="8">
        <v>1</v>
      </c>
      <c r="R115" s="8">
        <v>2.8</v>
      </c>
      <c r="S115" s="8">
        <v>2</v>
      </c>
      <c r="T115" s="10"/>
      <c r="U115" s="10"/>
      <c r="V115" s="10"/>
      <c r="W115" s="10"/>
      <c r="X115" s="10"/>
      <c r="Y115" s="10"/>
      <c r="Z115" s="10"/>
      <c r="AA115" s="10"/>
    </row>
    <row r="116" spans="1:27" ht="14.4" x14ac:dyDescent="0.55000000000000004">
      <c r="A116" s="6" t="s">
        <v>222</v>
      </c>
      <c r="B116" s="7">
        <v>2009</v>
      </c>
      <c r="C116" s="32" t="s">
        <v>283</v>
      </c>
      <c r="D116" s="16">
        <v>39907.581944444442</v>
      </c>
      <c r="E116" s="8" t="s">
        <v>284</v>
      </c>
      <c r="F116" s="8" t="s">
        <v>338</v>
      </c>
      <c r="G116" s="8">
        <v>0.39169999999999999</v>
      </c>
      <c r="H116" s="8">
        <v>0</v>
      </c>
      <c r="I116" s="8">
        <v>0.125</v>
      </c>
      <c r="J116" s="8">
        <v>0</v>
      </c>
      <c r="K116" s="11">
        <v>7800000000</v>
      </c>
      <c r="L116" s="8">
        <v>0</v>
      </c>
      <c r="M116" s="12">
        <f t="shared" si="17"/>
        <v>5200000000</v>
      </c>
      <c r="N116" s="12">
        <f t="shared" si="18"/>
        <v>15600000000</v>
      </c>
      <c r="O116" s="8">
        <v>2</v>
      </c>
      <c r="P116" s="8">
        <v>12</v>
      </c>
      <c r="Q116" s="8">
        <v>1</v>
      </c>
      <c r="R116" s="8">
        <v>3.2</v>
      </c>
      <c r="S116" s="8">
        <v>2</v>
      </c>
      <c r="T116" s="10"/>
      <c r="U116" s="10"/>
      <c r="V116" s="10"/>
      <c r="W116" s="10"/>
      <c r="X116" s="10"/>
      <c r="Y116" s="10"/>
      <c r="Z116" s="10"/>
      <c r="AA116" s="10"/>
    </row>
    <row r="117" spans="1:27" ht="14.4" x14ac:dyDescent="0.55000000000000004">
      <c r="A117" s="6" t="s">
        <v>285</v>
      </c>
      <c r="B117" s="7">
        <v>2002</v>
      </c>
      <c r="C117" s="32" t="s">
        <v>286</v>
      </c>
      <c r="D117" s="9">
        <v>37563.591666666667</v>
      </c>
      <c r="E117" s="8" t="s">
        <v>287</v>
      </c>
      <c r="F117" s="8" t="s">
        <v>338</v>
      </c>
      <c r="G117" s="8">
        <v>0.75</v>
      </c>
      <c r="H117" s="8">
        <v>0</v>
      </c>
      <c r="I117" s="8">
        <v>8.3000000000000004E-2</v>
      </c>
      <c r="J117" s="8">
        <v>2</v>
      </c>
      <c r="K117" s="11">
        <v>135000000000</v>
      </c>
      <c r="L117" s="8">
        <v>2</v>
      </c>
      <c r="M117" s="12">
        <f>K117*2/3</f>
        <v>90000000000</v>
      </c>
      <c r="N117" s="12">
        <f>K117*2</f>
        <v>270000000000</v>
      </c>
      <c r="O117" s="8">
        <v>2</v>
      </c>
      <c r="P117" s="8">
        <v>17</v>
      </c>
      <c r="Q117" s="8">
        <v>0</v>
      </c>
      <c r="R117" s="8">
        <v>3</v>
      </c>
      <c r="S117" s="8">
        <v>0</v>
      </c>
      <c r="T117" s="8">
        <v>15.5</v>
      </c>
      <c r="U117" s="8">
        <v>0</v>
      </c>
      <c r="V117" s="8">
        <v>7.5</v>
      </c>
      <c r="W117" s="8">
        <v>0</v>
      </c>
      <c r="X117" s="10"/>
      <c r="Y117" s="10"/>
      <c r="Z117" s="10"/>
      <c r="AA117" s="10"/>
    </row>
    <row r="118" spans="1:27" ht="14.4" x14ac:dyDescent="0.55000000000000004">
      <c r="A118" s="6" t="s">
        <v>288</v>
      </c>
      <c r="B118" s="14">
        <v>1995</v>
      </c>
      <c r="C118" s="32" t="s">
        <v>289</v>
      </c>
      <c r="D118" s="9">
        <v>34983.333333333336</v>
      </c>
      <c r="E118" s="8" t="s">
        <v>290</v>
      </c>
      <c r="F118" s="8" t="s">
        <v>338</v>
      </c>
      <c r="G118" s="8">
        <v>8</v>
      </c>
      <c r="H118" s="8">
        <v>0</v>
      </c>
      <c r="I118" s="8">
        <v>1</v>
      </c>
      <c r="J118" s="8">
        <v>2</v>
      </c>
      <c r="K118" s="11">
        <v>32500000000</v>
      </c>
      <c r="L118" s="8">
        <v>0</v>
      </c>
      <c r="M118" s="12">
        <f t="shared" ref="M118:M119" si="19">2*K118/3</f>
        <v>21666666666.666668</v>
      </c>
      <c r="N118" s="12">
        <f t="shared" ref="N118:N119" si="20">2*K118</f>
        <v>65000000000</v>
      </c>
      <c r="O118" s="8">
        <v>2</v>
      </c>
      <c r="P118" s="8">
        <v>11</v>
      </c>
      <c r="Q118" s="8">
        <v>0</v>
      </c>
      <c r="R118" s="8">
        <v>2</v>
      </c>
      <c r="S118" s="8">
        <v>1</v>
      </c>
      <c r="T118" s="10"/>
      <c r="U118" s="10"/>
      <c r="V118" s="10"/>
      <c r="W118" s="10"/>
      <c r="X118" s="10"/>
      <c r="Y118" s="10"/>
      <c r="Z118" s="10"/>
      <c r="AA118" s="10"/>
    </row>
    <row r="119" spans="1:27" ht="14.4" x14ac:dyDescent="0.55000000000000004">
      <c r="A119" s="6" t="s">
        <v>288</v>
      </c>
      <c r="B119" s="14">
        <v>1995</v>
      </c>
      <c r="C119" s="32" t="s">
        <v>132</v>
      </c>
      <c r="D119" s="9">
        <v>34986.125</v>
      </c>
      <c r="E119" s="8" t="s">
        <v>291</v>
      </c>
      <c r="F119" s="8" t="s">
        <v>338</v>
      </c>
      <c r="G119" s="8">
        <v>6.5</v>
      </c>
      <c r="H119" s="8">
        <v>0</v>
      </c>
      <c r="I119" s="8">
        <v>1.5</v>
      </c>
      <c r="J119" s="8">
        <v>0</v>
      </c>
      <c r="K119" s="11">
        <v>6500000000</v>
      </c>
      <c r="L119" s="8">
        <v>0</v>
      </c>
      <c r="M119" s="12">
        <f t="shared" si="19"/>
        <v>4333333333.333333</v>
      </c>
      <c r="N119" s="12">
        <f t="shared" si="20"/>
        <v>13000000000</v>
      </c>
      <c r="O119" s="8">
        <v>2</v>
      </c>
      <c r="P119" s="8">
        <v>11</v>
      </c>
      <c r="Q119" s="8">
        <v>0</v>
      </c>
      <c r="R119" s="8">
        <v>2</v>
      </c>
      <c r="S119" s="8">
        <v>0</v>
      </c>
      <c r="T119" s="10"/>
      <c r="U119" s="10"/>
      <c r="V119" s="10"/>
      <c r="W119" s="10"/>
      <c r="X119" s="10"/>
      <c r="Y119" s="10"/>
      <c r="Z119" s="10"/>
      <c r="AA119" s="10"/>
    </row>
    <row r="120" spans="1:27" ht="14.4" x14ac:dyDescent="0.55000000000000004">
      <c r="A120" s="6" t="s">
        <v>288</v>
      </c>
      <c r="B120" s="14">
        <v>1996</v>
      </c>
      <c r="C120" s="32" t="s">
        <v>292</v>
      </c>
      <c r="D120" s="9">
        <v>35232.743055555555</v>
      </c>
      <c r="E120" s="8" t="s">
        <v>293</v>
      </c>
      <c r="F120" s="8" t="s">
        <v>338</v>
      </c>
      <c r="G120" s="8">
        <v>21.5</v>
      </c>
      <c r="H120" s="8">
        <v>0</v>
      </c>
      <c r="I120" s="8">
        <v>2.5</v>
      </c>
      <c r="J120" s="8">
        <v>0</v>
      </c>
      <c r="K120" s="11">
        <v>4510000000</v>
      </c>
      <c r="L120" s="8">
        <v>0</v>
      </c>
      <c r="M120" s="11">
        <v>1810000000</v>
      </c>
      <c r="N120" s="11">
        <v>2690000000</v>
      </c>
      <c r="O120" s="8">
        <v>0</v>
      </c>
      <c r="P120" s="8">
        <v>7.5</v>
      </c>
      <c r="Q120" s="8">
        <v>0</v>
      </c>
      <c r="R120" s="8">
        <v>1</v>
      </c>
      <c r="S120" s="8">
        <v>0</v>
      </c>
      <c r="T120" s="8">
        <v>7</v>
      </c>
      <c r="U120" s="8">
        <v>0</v>
      </c>
      <c r="V120" s="8">
        <v>1</v>
      </c>
      <c r="W120" s="8">
        <v>0</v>
      </c>
      <c r="X120" s="10"/>
      <c r="Y120" s="10"/>
      <c r="Z120" s="10"/>
      <c r="AA120" s="10"/>
    </row>
    <row r="121" spans="1:27" ht="14.4" x14ac:dyDescent="0.55000000000000004">
      <c r="A121" s="6" t="s">
        <v>294</v>
      </c>
      <c r="B121" s="7">
        <v>1902</v>
      </c>
      <c r="C121" s="32" t="s">
        <v>295</v>
      </c>
      <c r="D121" s="9">
        <v>1029.2916666666667</v>
      </c>
      <c r="E121" s="8" t="s">
        <v>296</v>
      </c>
      <c r="F121" s="8" t="s">
        <v>338</v>
      </c>
      <c r="G121" s="8">
        <v>19</v>
      </c>
      <c r="H121" s="8">
        <v>0</v>
      </c>
      <c r="I121" s="8">
        <v>1</v>
      </c>
      <c r="J121" s="8">
        <v>0</v>
      </c>
      <c r="K121" s="11">
        <v>16000000000000</v>
      </c>
      <c r="L121" s="8">
        <v>0</v>
      </c>
      <c r="M121" s="11">
        <v>7300000000000</v>
      </c>
      <c r="N121" s="11">
        <v>52000000000000</v>
      </c>
      <c r="O121" s="8">
        <v>0</v>
      </c>
      <c r="P121" s="8">
        <v>28</v>
      </c>
      <c r="Q121" s="8">
        <v>1</v>
      </c>
      <c r="R121" s="8">
        <v>14</v>
      </c>
      <c r="S121" s="8">
        <v>2</v>
      </c>
      <c r="T121" s="10"/>
      <c r="U121" s="10"/>
      <c r="V121" s="10"/>
      <c r="W121" s="10"/>
      <c r="X121" s="10"/>
      <c r="Y121" s="10"/>
      <c r="Z121" s="10"/>
      <c r="AA121" s="10"/>
    </row>
    <row r="122" spans="1:27" ht="14.4" x14ac:dyDescent="0.55000000000000004">
      <c r="A122" s="13" t="s">
        <v>297</v>
      </c>
      <c r="B122" s="7">
        <v>2009</v>
      </c>
      <c r="C122" s="32" t="s">
        <v>298</v>
      </c>
      <c r="D122" s="9">
        <v>39976.083333333336</v>
      </c>
      <c r="E122" s="8" t="s">
        <v>299</v>
      </c>
      <c r="F122" s="8" t="s">
        <v>338</v>
      </c>
      <c r="G122" s="8">
        <v>84.5</v>
      </c>
      <c r="H122" s="8">
        <v>1</v>
      </c>
      <c r="I122" s="8">
        <v>18</v>
      </c>
      <c r="J122" s="8">
        <v>1</v>
      </c>
      <c r="K122" s="11">
        <v>400000000000</v>
      </c>
      <c r="L122" s="8">
        <v>1</v>
      </c>
      <c r="M122" s="12">
        <f>2*K122/3</f>
        <v>266666666666.66666</v>
      </c>
      <c r="N122" s="12">
        <f>2*K122</f>
        <v>800000000000</v>
      </c>
      <c r="O122" s="8">
        <v>2</v>
      </c>
      <c r="P122" s="8">
        <v>12</v>
      </c>
      <c r="Q122" s="8">
        <v>1</v>
      </c>
      <c r="R122" s="8">
        <v>4</v>
      </c>
      <c r="S122" s="8">
        <v>1</v>
      </c>
      <c r="T122" s="8">
        <v>8.5</v>
      </c>
      <c r="U122" s="8">
        <v>0</v>
      </c>
      <c r="V122" s="8">
        <v>1.5</v>
      </c>
      <c r="W122" s="8">
        <v>0</v>
      </c>
      <c r="X122" s="8">
        <v>12</v>
      </c>
      <c r="Y122" s="8">
        <v>0</v>
      </c>
      <c r="Z122" s="8">
        <v>2</v>
      </c>
      <c r="AA122" s="8">
        <v>0</v>
      </c>
    </row>
    <row r="123" spans="1:27" ht="14.4" x14ac:dyDescent="0.55000000000000004">
      <c r="A123" s="6" t="s">
        <v>300</v>
      </c>
      <c r="B123" s="7">
        <v>2011</v>
      </c>
      <c r="C123" s="32" t="s">
        <v>301</v>
      </c>
      <c r="D123" s="9">
        <v>40569.229166666664</v>
      </c>
      <c r="E123" s="8" t="s">
        <v>302</v>
      </c>
      <c r="F123" s="8" t="s">
        <v>338</v>
      </c>
      <c r="G123" s="8">
        <v>6.25</v>
      </c>
      <c r="H123" s="8">
        <v>0</v>
      </c>
      <c r="I123" s="8">
        <v>1</v>
      </c>
      <c r="J123" s="8">
        <v>1</v>
      </c>
      <c r="K123" s="11">
        <v>27500000000</v>
      </c>
      <c r="L123" s="8">
        <v>0</v>
      </c>
      <c r="M123" s="11">
        <v>14000000000</v>
      </c>
      <c r="N123" s="11">
        <v>14000000000</v>
      </c>
      <c r="O123" s="8">
        <v>0</v>
      </c>
      <c r="P123" s="8">
        <v>7.3</v>
      </c>
      <c r="Q123" s="8">
        <v>0</v>
      </c>
      <c r="R123" s="8">
        <v>1.3</v>
      </c>
      <c r="S123" s="8">
        <v>0</v>
      </c>
      <c r="T123" s="10"/>
      <c r="U123" s="10"/>
      <c r="V123" s="10"/>
      <c r="W123" s="10"/>
      <c r="X123" s="10"/>
      <c r="Y123" s="10"/>
      <c r="Z123" s="10"/>
      <c r="AA123" s="10"/>
    </row>
    <row r="124" spans="1:27" ht="14.4" x14ac:dyDescent="0.55000000000000004">
      <c r="A124" s="6" t="s">
        <v>300</v>
      </c>
      <c r="B124" s="14">
        <v>2011</v>
      </c>
      <c r="C124" s="32" t="s">
        <v>303</v>
      </c>
      <c r="D124" s="9">
        <v>40570.277777777781</v>
      </c>
      <c r="E124" s="8" t="s">
        <v>304</v>
      </c>
      <c r="F124" s="8" t="s">
        <v>338</v>
      </c>
      <c r="G124" s="8">
        <v>2</v>
      </c>
      <c r="H124" s="8">
        <v>0</v>
      </c>
      <c r="I124" s="8">
        <v>0.33</v>
      </c>
      <c r="J124" s="8">
        <v>1</v>
      </c>
      <c r="K124" s="11">
        <v>5750000000</v>
      </c>
      <c r="L124" s="8">
        <v>0</v>
      </c>
      <c r="M124" s="11">
        <v>3480000000</v>
      </c>
      <c r="N124" s="11">
        <v>3480000000</v>
      </c>
      <c r="O124" s="8">
        <v>0</v>
      </c>
      <c r="P124" s="8">
        <v>7.4</v>
      </c>
      <c r="Q124" s="8">
        <v>0</v>
      </c>
      <c r="R124" s="8">
        <v>1</v>
      </c>
      <c r="S124" s="8">
        <v>0</v>
      </c>
      <c r="T124" s="10"/>
      <c r="U124" s="10"/>
      <c r="V124" s="10"/>
      <c r="W124" s="10"/>
      <c r="X124" s="10"/>
      <c r="Y124" s="10"/>
      <c r="Z124" s="10"/>
      <c r="AA124" s="10"/>
    </row>
    <row r="125" spans="1:27" ht="14.4" x14ac:dyDescent="0.55000000000000004">
      <c r="A125" s="6" t="s">
        <v>305</v>
      </c>
      <c r="B125" s="7">
        <v>1999</v>
      </c>
      <c r="C125" s="32" t="s">
        <v>306</v>
      </c>
      <c r="D125" s="9">
        <v>36269.84375</v>
      </c>
      <c r="E125" s="8" t="s">
        <v>307</v>
      </c>
      <c r="F125" s="8" t="s">
        <v>338</v>
      </c>
      <c r="G125" s="8">
        <v>1.333</v>
      </c>
      <c r="H125" s="8">
        <v>1</v>
      </c>
      <c r="I125" s="8">
        <v>0.17</v>
      </c>
      <c r="J125" s="8">
        <v>2</v>
      </c>
      <c r="K125" s="11">
        <v>36400000000</v>
      </c>
      <c r="L125" s="8">
        <v>0</v>
      </c>
      <c r="M125" s="11">
        <v>22600000000</v>
      </c>
      <c r="N125" s="11">
        <v>37000000000</v>
      </c>
      <c r="O125" s="8">
        <v>1</v>
      </c>
      <c r="P125" s="8">
        <v>12.5</v>
      </c>
      <c r="Q125" s="8">
        <v>1</v>
      </c>
      <c r="R125" s="8">
        <v>3.5</v>
      </c>
      <c r="S125" s="8">
        <v>1</v>
      </c>
      <c r="T125" s="10"/>
      <c r="U125" s="10"/>
      <c r="V125" s="10"/>
      <c r="W125" s="10"/>
      <c r="X125" s="10"/>
      <c r="Y125" s="10"/>
      <c r="Z125" s="10"/>
      <c r="AA125" s="10"/>
    </row>
    <row r="126" spans="1:27" ht="14.4" x14ac:dyDescent="0.55000000000000004">
      <c r="A126" s="28" t="s">
        <v>308</v>
      </c>
      <c r="B126" s="7">
        <v>1979</v>
      </c>
      <c r="C126" s="32" t="s">
        <v>309</v>
      </c>
      <c r="D126" s="9">
        <v>28971.165277777778</v>
      </c>
      <c r="E126" s="8" t="s">
        <v>310</v>
      </c>
      <c r="F126" s="8" t="s">
        <v>338</v>
      </c>
      <c r="G126" s="8">
        <v>0.10299999999999999</v>
      </c>
      <c r="H126" s="8">
        <v>0</v>
      </c>
      <c r="I126" s="8">
        <v>1.67E-2</v>
      </c>
      <c r="J126" s="8">
        <v>2</v>
      </c>
      <c r="K126" s="11">
        <v>1250000000</v>
      </c>
      <c r="L126" s="8">
        <v>1</v>
      </c>
      <c r="M126" s="12">
        <f t="shared" ref="M126:M129" si="21">2*K126/3</f>
        <v>833333333.33333337</v>
      </c>
      <c r="N126" s="12">
        <f t="shared" ref="N126:N129" si="22">2*K126</f>
        <v>2500000000</v>
      </c>
      <c r="O126" s="8">
        <v>2</v>
      </c>
      <c r="P126" s="8">
        <v>11</v>
      </c>
      <c r="Q126" s="8">
        <v>1</v>
      </c>
      <c r="R126" s="8">
        <v>3</v>
      </c>
      <c r="S126" s="8">
        <v>1</v>
      </c>
      <c r="T126" s="8">
        <v>7</v>
      </c>
      <c r="U126" s="8">
        <v>1</v>
      </c>
      <c r="V126" s="8">
        <v>3</v>
      </c>
      <c r="W126" s="8">
        <v>1</v>
      </c>
      <c r="X126" s="10"/>
      <c r="Y126" s="10"/>
      <c r="Z126" s="10"/>
      <c r="AA126" s="10"/>
    </row>
    <row r="127" spans="1:27" ht="14.4" x14ac:dyDescent="0.55000000000000004">
      <c r="A127" s="6" t="s">
        <v>311</v>
      </c>
      <c r="B127" s="7">
        <v>1992</v>
      </c>
      <c r="C127" s="32" t="s">
        <v>312</v>
      </c>
      <c r="D127" s="9">
        <v>33782.62777777778</v>
      </c>
      <c r="E127" s="8" t="s">
        <v>313</v>
      </c>
      <c r="F127" s="8" t="s">
        <v>338</v>
      </c>
      <c r="G127" s="8">
        <v>4.05</v>
      </c>
      <c r="H127" s="8">
        <v>0</v>
      </c>
      <c r="I127" s="8">
        <v>1</v>
      </c>
      <c r="J127" s="8">
        <v>1</v>
      </c>
      <c r="K127" s="11">
        <v>31200000000</v>
      </c>
      <c r="L127" s="8">
        <v>0</v>
      </c>
      <c r="M127" s="12">
        <f t="shared" si="21"/>
        <v>20800000000</v>
      </c>
      <c r="N127" s="12">
        <f t="shared" si="22"/>
        <v>62400000000</v>
      </c>
      <c r="O127" s="8">
        <v>2</v>
      </c>
      <c r="P127" s="8">
        <v>12.5</v>
      </c>
      <c r="Q127" s="8">
        <v>1</v>
      </c>
      <c r="R127" s="8">
        <v>2</v>
      </c>
      <c r="S127" s="8">
        <v>1</v>
      </c>
      <c r="T127" s="10"/>
      <c r="U127" s="10"/>
      <c r="V127" s="10"/>
      <c r="W127" s="10"/>
      <c r="X127" s="8">
        <v>11</v>
      </c>
      <c r="Y127" s="8">
        <v>0</v>
      </c>
      <c r="Z127" s="8">
        <v>1</v>
      </c>
      <c r="AA127" s="8">
        <v>0</v>
      </c>
    </row>
    <row r="128" spans="1:27" ht="14.4" x14ac:dyDescent="0.55000000000000004">
      <c r="A128" s="6" t="s">
        <v>311</v>
      </c>
      <c r="B128" s="7">
        <v>1992</v>
      </c>
      <c r="C128" s="32" t="s">
        <v>187</v>
      </c>
      <c r="D128" s="9">
        <v>33835.029166666667</v>
      </c>
      <c r="E128" s="8" t="s">
        <v>314</v>
      </c>
      <c r="F128" s="8" t="s">
        <v>338</v>
      </c>
      <c r="G128" s="8">
        <v>2.5</v>
      </c>
      <c r="H128" s="8">
        <v>0</v>
      </c>
      <c r="I128" s="8">
        <v>1</v>
      </c>
      <c r="J128" s="8">
        <v>0</v>
      </c>
      <c r="K128" s="11">
        <v>36400000000</v>
      </c>
      <c r="L128" s="8">
        <v>0</v>
      </c>
      <c r="M128" s="12">
        <f t="shared" si="21"/>
        <v>24266666666.666668</v>
      </c>
      <c r="N128" s="12">
        <f t="shared" si="22"/>
        <v>72800000000</v>
      </c>
      <c r="O128" s="8">
        <v>2</v>
      </c>
      <c r="P128" s="8">
        <v>11.7</v>
      </c>
      <c r="Q128" s="8">
        <v>1</v>
      </c>
      <c r="R128" s="8">
        <v>2</v>
      </c>
      <c r="S128" s="8">
        <v>1</v>
      </c>
      <c r="T128" s="10"/>
      <c r="U128" s="10"/>
      <c r="V128" s="10"/>
      <c r="W128" s="10"/>
      <c r="X128" s="8">
        <v>13</v>
      </c>
      <c r="Y128" s="8">
        <v>0</v>
      </c>
      <c r="Z128" s="8">
        <v>1</v>
      </c>
      <c r="AA128" s="8">
        <v>0</v>
      </c>
    </row>
    <row r="129" spans="1:27" ht="14.4" x14ac:dyDescent="0.55000000000000004">
      <c r="A129" s="6" t="s">
        <v>311</v>
      </c>
      <c r="B129" s="7">
        <v>1992</v>
      </c>
      <c r="C129" s="32" t="s">
        <v>315</v>
      </c>
      <c r="D129" s="9">
        <v>33864.335416666669</v>
      </c>
      <c r="E129" s="8" t="s">
        <v>316</v>
      </c>
      <c r="F129" s="8" t="s">
        <v>338</v>
      </c>
      <c r="G129" s="8">
        <v>3.28</v>
      </c>
      <c r="H129" s="8">
        <v>0</v>
      </c>
      <c r="I129" s="8">
        <v>0.32</v>
      </c>
      <c r="J129" s="8">
        <v>0</v>
      </c>
      <c r="K129" s="11">
        <v>39000000000</v>
      </c>
      <c r="L129" s="8">
        <v>0</v>
      </c>
      <c r="M129" s="12">
        <f t="shared" si="21"/>
        <v>26000000000</v>
      </c>
      <c r="N129" s="12">
        <f t="shared" si="22"/>
        <v>78000000000</v>
      </c>
      <c r="O129" s="8">
        <v>2</v>
      </c>
      <c r="P129" s="8">
        <v>11.9</v>
      </c>
      <c r="Q129" s="8">
        <v>1</v>
      </c>
      <c r="R129" s="8">
        <v>2</v>
      </c>
      <c r="S129" s="8">
        <v>1</v>
      </c>
      <c r="T129" s="10"/>
      <c r="U129" s="10"/>
      <c r="V129" s="10"/>
      <c r="W129" s="10"/>
      <c r="X129" s="8">
        <v>14</v>
      </c>
      <c r="Y129" s="8">
        <v>0</v>
      </c>
      <c r="Z129" s="8">
        <v>2</v>
      </c>
      <c r="AA129" s="8">
        <v>0</v>
      </c>
    </row>
    <row r="130" spans="1:27" ht="14.4" x14ac:dyDescent="0.55000000000000004">
      <c r="A130" s="6" t="s">
        <v>317</v>
      </c>
      <c r="B130" s="7">
        <v>2003</v>
      </c>
      <c r="C130" s="32" t="s">
        <v>318</v>
      </c>
      <c r="D130" s="9">
        <v>37716.30091435185</v>
      </c>
      <c r="E130" s="8" t="s">
        <v>319</v>
      </c>
      <c r="F130" s="8" t="s">
        <v>338</v>
      </c>
      <c r="G130" s="8">
        <v>6.8999999999999999E-3</v>
      </c>
      <c r="H130" s="8">
        <v>1</v>
      </c>
      <c r="I130" s="8">
        <v>3.8999999999999998E-3</v>
      </c>
      <c r="J130" s="8">
        <v>1</v>
      </c>
      <c r="K130" s="11">
        <v>125000000</v>
      </c>
      <c r="L130" s="8">
        <v>0</v>
      </c>
      <c r="M130" s="11">
        <v>15000000</v>
      </c>
      <c r="N130" s="11">
        <v>15000000</v>
      </c>
      <c r="O130" s="8">
        <v>2</v>
      </c>
      <c r="P130" s="8">
        <v>3</v>
      </c>
      <c r="Q130" s="8">
        <v>1</v>
      </c>
      <c r="R130" s="8">
        <v>1</v>
      </c>
      <c r="S130" s="8">
        <v>1</v>
      </c>
      <c r="T130" s="10"/>
      <c r="U130" s="10"/>
      <c r="V130" s="10"/>
      <c r="W130" s="10"/>
      <c r="X130" s="10"/>
      <c r="Y130" s="10"/>
      <c r="Z130" s="10"/>
      <c r="AA130" s="10"/>
    </row>
    <row r="131" spans="1:27" ht="14.4" x14ac:dyDescent="0.55000000000000004">
      <c r="A131" s="6" t="s">
        <v>320</v>
      </c>
      <c r="B131" s="7">
        <v>2001</v>
      </c>
      <c r="C131" s="32" t="s">
        <v>321</v>
      </c>
      <c r="D131" s="9">
        <v>37107.708333333336</v>
      </c>
      <c r="E131" s="8" t="s">
        <v>322</v>
      </c>
      <c r="F131" s="8" t="s">
        <v>338</v>
      </c>
      <c r="G131" s="8">
        <v>348</v>
      </c>
      <c r="H131" s="8">
        <v>0</v>
      </c>
      <c r="I131" s="8">
        <v>60</v>
      </c>
      <c r="J131" s="8">
        <v>0</v>
      </c>
      <c r="K131" s="11">
        <v>6000000000</v>
      </c>
      <c r="L131" s="8">
        <v>0</v>
      </c>
      <c r="M131" s="11">
        <v>2720000000</v>
      </c>
      <c r="N131" s="11">
        <v>3270000000</v>
      </c>
      <c r="O131" s="8">
        <v>0</v>
      </c>
      <c r="P131" s="8">
        <v>8.4</v>
      </c>
      <c r="Q131" s="8">
        <v>0</v>
      </c>
      <c r="R131" s="8">
        <v>1</v>
      </c>
      <c r="S131" s="8">
        <v>0</v>
      </c>
      <c r="T131" s="10"/>
      <c r="U131" s="10"/>
      <c r="V131" s="10"/>
      <c r="W131" s="10"/>
      <c r="X131" s="10"/>
      <c r="Y131" s="10"/>
      <c r="Z131" s="10"/>
      <c r="AA131" s="10"/>
    </row>
    <row r="132" spans="1:27" ht="14.4" x14ac:dyDescent="0.55000000000000004">
      <c r="A132" s="6" t="s">
        <v>320</v>
      </c>
      <c r="B132" s="7">
        <v>2006</v>
      </c>
      <c r="C132" s="32" t="s">
        <v>148</v>
      </c>
      <c r="D132" s="9">
        <v>38946.216666666667</v>
      </c>
      <c r="E132" s="8" t="s">
        <v>323</v>
      </c>
      <c r="F132" s="8" t="s">
        <v>338</v>
      </c>
      <c r="G132" s="8">
        <v>5</v>
      </c>
      <c r="H132" s="8">
        <v>0</v>
      </c>
      <c r="I132" s="8">
        <v>1</v>
      </c>
      <c r="J132" s="8">
        <v>0</v>
      </c>
      <c r="K132" s="11">
        <v>24900000000</v>
      </c>
      <c r="L132" s="8">
        <v>0</v>
      </c>
      <c r="M132" s="11">
        <v>9200000000</v>
      </c>
      <c r="N132" s="11">
        <v>24000000000</v>
      </c>
      <c r="O132" s="8">
        <v>0</v>
      </c>
      <c r="P132" s="8">
        <v>15</v>
      </c>
      <c r="Q132" s="8">
        <v>0</v>
      </c>
      <c r="R132" s="8">
        <v>3</v>
      </c>
      <c r="S132" s="8">
        <v>0</v>
      </c>
      <c r="T132" s="10"/>
      <c r="U132" s="10"/>
      <c r="V132" s="10"/>
      <c r="W132" s="10"/>
      <c r="X132" s="10"/>
      <c r="Y132" s="10"/>
      <c r="Z132" s="10"/>
      <c r="AA132" s="10"/>
    </row>
    <row r="133" spans="1:27" ht="14.4" x14ac:dyDescent="0.55000000000000004">
      <c r="A133" s="6" t="s">
        <v>320</v>
      </c>
      <c r="B133" s="7">
        <v>2013</v>
      </c>
      <c r="C133" s="32" t="s">
        <v>324</v>
      </c>
      <c r="D133" s="9">
        <v>41469.574305555558</v>
      </c>
      <c r="E133" s="8" t="s">
        <v>325</v>
      </c>
      <c r="F133" s="8" t="s">
        <v>338</v>
      </c>
      <c r="G133" s="8">
        <v>1</v>
      </c>
      <c r="H133" s="8">
        <v>0</v>
      </c>
      <c r="I133" s="8">
        <v>0.33300000000000002</v>
      </c>
      <c r="J133" s="8">
        <v>1</v>
      </c>
      <c r="K133" s="11">
        <v>672000000</v>
      </c>
      <c r="L133" s="8">
        <v>0</v>
      </c>
      <c r="M133" s="11">
        <v>50000000</v>
      </c>
      <c r="N133" s="11">
        <v>50000000</v>
      </c>
      <c r="O133" s="8">
        <v>0</v>
      </c>
      <c r="P133" s="8">
        <v>11.7</v>
      </c>
      <c r="Q133" s="8">
        <v>0</v>
      </c>
      <c r="R133" s="8">
        <v>2</v>
      </c>
      <c r="S133" s="8">
        <v>0</v>
      </c>
      <c r="T133" s="10"/>
      <c r="U133" s="10"/>
      <c r="V133" s="10"/>
      <c r="W133" s="10"/>
      <c r="X133" s="10"/>
      <c r="Y133" s="10"/>
      <c r="Z133" s="10"/>
      <c r="AA133" s="10"/>
    </row>
    <row r="134" spans="1:27" ht="14.4" x14ac:dyDescent="0.55000000000000004">
      <c r="A134" s="6" t="s">
        <v>320</v>
      </c>
      <c r="B134" s="7">
        <v>2014</v>
      </c>
      <c r="C134" s="32" t="s">
        <v>326</v>
      </c>
      <c r="D134" s="9">
        <v>41671.925000000003</v>
      </c>
      <c r="E134" s="8" t="s">
        <v>327</v>
      </c>
      <c r="F134" s="8" t="s">
        <v>338</v>
      </c>
      <c r="G134" s="8">
        <v>0.43</v>
      </c>
      <c r="H134" s="8">
        <v>1</v>
      </c>
      <c r="I134" s="8">
        <v>0.27</v>
      </c>
      <c r="J134" s="8">
        <v>1</v>
      </c>
      <c r="K134" s="11">
        <v>5400000000</v>
      </c>
      <c r="L134" s="8">
        <v>0</v>
      </c>
      <c r="M134" s="11">
        <v>810000000</v>
      </c>
      <c r="N134" s="11">
        <v>23700000000</v>
      </c>
      <c r="O134" s="8">
        <v>0</v>
      </c>
      <c r="P134" s="8">
        <v>14.5</v>
      </c>
      <c r="Q134" s="8">
        <v>2</v>
      </c>
      <c r="R134" s="8">
        <v>5</v>
      </c>
      <c r="S134" s="8">
        <v>1</v>
      </c>
      <c r="T134" s="10"/>
      <c r="U134" s="10"/>
      <c r="V134" s="10"/>
      <c r="W134" s="10"/>
      <c r="X134" s="10"/>
      <c r="Y134" s="10"/>
      <c r="Z134" s="10"/>
      <c r="AA134" s="10"/>
    </row>
    <row r="135" spans="1:27" ht="14.4" x14ac:dyDescent="0.55000000000000004">
      <c r="A135" s="6" t="s">
        <v>328</v>
      </c>
      <c r="B135" s="7">
        <v>1973</v>
      </c>
      <c r="C135" s="32" t="s">
        <v>329</v>
      </c>
      <c r="D135" s="9">
        <v>26860.041666666668</v>
      </c>
      <c r="E135" s="8" t="s">
        <v>330</v>
      </c>
      <c r="F135" s="8" t="s">
        <v>338</v>
      </c>
      <c r="G135" s="8">
        <v>240</v>
      </c>
      <c r="H135" s="8">
        <v>2</v>
      </c>
      <c r="I135" s="8">
        <v>72</v>
      </c>
      <c r="J135" s="8">
        <v>2</v>
      </c>
      <c r="K135" s="11">
        <v>260000000000</v>
      </c>
      <c r="L135" s="8">
        <v>0</v>
      </c>
      <c r="M135" s="11">
        <v>169000000000</v>
      </c>
      <c r="N135" s="11">
        <v>520000000000</v>
      </c>
      <c r="O135" s="8">
        <v>2</v>
      </c>
      <c r="P135" s="8">
        <v>8</v>
      </c>
      <c r="Q135" s="8">
        <v>2</v>
      </c>
      <c r="R135" s="8">
        <v>4</v>
      </c>
      <c r="S135" s="8">
        <v>2</v>
      </c>
      <c r="T135" s="10"/>
      <c r="U135" s="10"/>
      <c r="V135" s="10"/>
      <c r="W135" s="10"/>
      <c r="X135" s="10"/>
      <c r="Y135" s="10"/>
      <c r="Z135" s="10"/>
      <c r="AA135" s="10"/>
    </row>
    <row r="136" spans="1:27" ht="14.4" x14ac:dyDescent="0.55000000000000004">
      <c r="A136" s="13" t="s">
        <v>331</v>
      </c>
      <c r="B136" s="7">
        <v>2015</v>
      </c>
      <c r="C136" s="32" t="s">
        <v>332</v>
      </c>
      <c r="D136" s="16">
        <v>42066.256944444445</v>
      </c>
      <c r="E136" s="8" t="s">
        <v>333</v>
      </c>
      <c r="F136" s="8" t="s">
        <v>338</v>
      </c>
      <c r="G136" s="8">
        <v>0.42</v>
      </c>
      <c r="H136" s="8">
        <v>1</v>
      </c>
      <c r="I136" s="8">
        <v>0.15</v>
      </c>
      <c r="J136" s="8">
        <v>1</v>
      </c>
      <c r="K136" s="11">
        <v>1420000000</v>
      </c>
      <c r="L136" s="8">
        <v>0</v>
      </c>
      <c r="M136" s="11">
        <v>733000000</v>
      </c>
      <c r="N136" s="11">
        <v>600000000</v>
      </c>
      <c r="O136" s="8">
        <v>0</v>
      </c>
      <c r="P136" s="8">
        <v>9</v>
      </c>
      <c r="Q136" s="8">
        <v>1</v>
      </c>
      <c r="R136" s="8">
        <v>2</v>
      </c>
      <c r="S136" s="8">
        <v>1</v>
      </c>
      <c r="T136" s="10"/>
      <c r="U136" s="10"/>
      <c r="V136" s="10"/>
      <c r="W136" s="10"/>
      <c r="X136" s="10"/>
      <c r="Y136" s="10"/>
      <c r="Z136" s="10"/>
      <c r="AA136" s="10"/>
    </row>
    <row r="137" spans="1:27" ht="12.3" x14ac:dyDescent="0.4">
      <c r="A137" s="15"/>
      <c r="B137" s="15"/>
      <c r="C137" s="36"/>
      <c r="D137" s="29"/>
      <c r="E137" s="15"/>
      <c r="F137" s="15"/>
      <c r="G137" s="15"/>
      <c r="H137" s="15"/>
      <c r="I137" s="15"/>
      <c r="J137" s="15"/>
      <c r="K137" s="30"/>
      <c r="L137" s="15"/>
      <c r="M137" s="30"/>
      <c r="N137" s="30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</row>
    <row r="138" spans="1:27" ht="12.3" x14ac:dyDescent="0.4">
      <c r="A138" s="10"/>
      <c r="B138" s="10"/>
      <c r="C138" s="37"/>
      <c r="D138" s="31"/>
      <c r="E138" s="10"/>
      <c r="F138" s="10"/>
      <c r="G138" s="10"/>
      <c r="H138" s="10"/>
      <c r="I138" s="10"/>
      <c r="J138" s="10"/>
      <c r="K138" s="12"/>
      <c r="L138" s="10"/>
      <c r="M138" s="12"/>
      <c r="N138" s="12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</row>
    <row r="139" spans="1:27" ht="12.3" x14ac:dyDescent="0.4">
      <c r="A139" s="15"/>
      <c r="B139" s="15"/>
      <c r="C139" s="36"/>
      <c r="D139" s="29"/>
      <c r="E139" s="15"/>
      <c r="F139" s="15"/>
      <c r="G139" s="15"/>
      <c r="H139" s="15"/>
      <c r="I139" s="15"/>
      <c r="J139" s="15"/>
      <c r="K139" s="30"/>
      <c r="L139" s="15"/>
      <c r="M139" s="30"/>
      <c r="N139" s="30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</row>
    <row r="140" spans="1:27" ht="12.3" x14ac:dyDescent="0.4">
      <c r="A140" s="10"/>
      <c r="B140" s="10"/>
      <c r="C140" s="37"/>
      <c r="D140" s="31"/>
      <c r="E140" s="10"/>
      <c r="F140" s="10"/>
      <c r="G140" s="10"/>
      <c r="H140" s="10"/>
      <c r="I140" s="10"/>
      <c r="J140" s="10"/>
      <c r="K140" s="12"/>
      <c r="L140" s="10"/>
      <c r="M140" s="12"/>
      <c r="N140" s="12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</row>
    <row r="141" spans="1:27" ht="12.3" x14ac:dyDescent="0.4">
      <c r="A141" s="15"/>
      <c r="B141" s="15"/>
      <c r="C141" s="36"/>
      <c r="D141" s="29"/>
      <c r="E141" s="15"/>
      <c r="F141" s="15"/>
      <c r="G141" s="15"/>
      <c r="H141" s="15"/>
      <c r="I141" s="15"/>
      <c r="J141" s="15"/>
      <c r="K141" s="30"/>
      <c r="L141" s="15"/>
      <c r="M141" s="30"/>
      <c r="N141" s="30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</row>
    <row r="142" spans="1:27" ht="12.3" x14ac:dyDescent="0.4">
      <c r="A142" s="10"/>
      <c r="B142" s="10"/>
      <c r="C142" s="37"/>
      <c r="D142" s="31"/>
      <c r="E142" s="10"/>
      <c r="F142" s="10"/>
      <c r="G142" s="10"/>
      <c r="H142" s="10"/>
      <c r="I142" s="10"/>
      <c r="J142" s="10"/>
      <c r="K142" s="12"/>
      <c r="L142" s="10"/>
      <c r="M142" s="12"/>
      <c r="N142" s="12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</row>
    <row r="143" spans="1:27" ht="12.3" x14ac:dyDescent="0.4">
      <c r="A143" s="15"/>
      <c r="B143" s="15"/>
      <c r="C143" s="36"/>
      <c r="D143" s="29"/>
      <c r="E143" s="15"/>
      <c r="F143" s="15"/>
      <c r="G143" s="15"/>
      <c r="H143" s="15"/>
      <c r="I143" s="15"/>
      <c r="J143" s="15"/>
      <c r="K143" s="30"/>
      <c r="L143" s="15"/>
      <c r="M143" s="30"/>
      <c r="N143" s="30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</row>
    <row r="144" spans="1:27" ht="12.3" x14ac:dyDescent="0.4">
      <c r="A144" s="10"/>
      <c r="B144" s="10"/>
      <c r="C144" s="37"/>
      <c r="D144" s="10"/>
      <c r="E144" s="10"/>
      <c r="F144" s="10"/>
      <c r="G144" s="10"/>
      <c r="H144" s="10"/>
      <c r="I144" s="10"/>
      <c r="J144" s="10"/>
      <c r="K144" s="12"/>
      <c r="L144" s="10"/>
      <c r="M144" s="12"/>
      <c r="N144" s="12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</row>
    <row r="145" spans="1:27" ht="12.3" x14ac:dyDescent="0.4">
      <c r="A145" s="15"/>
      <c r="B145" s="15"/>
      <c r="C145" s="36"/>
      <c r="D145" s="15"/>
      <c r="E145" s="15"/>
      <c r="F145" s="15"/>
      <c r="G145" s="15"/>
      <c r="H145" s="15"/>
      <c r="I145" s="15"/>
      <c r="J145" s="15"/>
      <c r="K145" s="30"/>
      <c r="L145" s="15"/>
      <c r="M145" s="30"/>
      <c r="N145" s="30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</row>
    <row r="146" spans="1:27" ht="12.3" x14ac:dyDescent="0.4">
      <c r="A146" s="10"/>
      <c r="B146" s="10"/>
      <c r="C146" s="37"/>
      <c r="D146" s="10"/>
      <c r="E146" s="10"/>
      <c r="F146" s="10"/>
      <c r="G146" s="10"/>
      <c r="H146" s="10"/>
      <c r="I146" s="10"/>
      <c r="J146" s="10"/>
      <c r="K146" s="12"/>
      <c r="L146" s="10"/>
      <c r="M146" s="12"/>
      <c r="N146" s="12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</row>
    <row r="147" spans="1:27" ht="12.3" x14ac:dyDescent="0.4">
      <c r="A147" s="15"/>
      <c r="B147" s="15"/>
      <c r="C147" s="36"/>
      <c r="D147" s="15"/>
      <c r="E147" s="15"/>
      <c r="F147" s="15"/>
      <c r="G147" s="15"/>
      <c r="H147" s="15"/>
      <c r="I147" s="15"/>
      <c r="J147" s="15"/>
      <c r="K147" s="30"/>
      <c r="L147" s="15"/>
      <c r="M147" s="30"/>
      <c r="N147" s="30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</row>
    <row r="148" spans="1:27" ht="12.3" x14ac:dyDescent="0.4">
      <c r="A148" s="10"/>
      <c r="B148" s="10"/>
      <c r="C148" s="37"/>
      <c r="D148" s="10"/>
      <c r="E148" s="10"/>
      <c r="F148" s="10"/>
      <c r="G148" s="10"/>
      <c r="H148" s="10"/>
      <c r="I148" s="10"/>
      <c r="J148" s="10"/>
      <c r="K148" s="12"/>
      <c r="L148" s="10"/>
      <c r="M148" s="12"/>
      <c r="N148" s="12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</row>
    <row r="149" spans="1:27" ht="12.3" x14ac:dyDescent="0.4">
      <c r="A149" s="15"/>
      <c r="B149" s="15"/>
      <c r="C149" s="36"/>
      <c r="D149" s="15"/>
      <c r="E149" s="15"/>
      <c r="F149" s="15"/>
      <c r="G149" s="15"/>
      <c r="H149" s="15"/>
      <c r="I149" s="15"/>
      <c r="J149" s="15"/>
      <c r="K149" s="30"/>
      <c r="L149" s="15"/>
      <c r="M149" s="30"/>
      <c r="N149" s="30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</row>
    <row r="150" spans="1:27" ht="12.3" x14ac:dyDescent="0.4">
      <c r="A150" s="10"/>
      <c r="B150" s="10"/>
      <c r="C150" s="37"/>
      <c r="D150" s="10"/>
      <c r="E150" s="10"/>
      <c r="F150" s="10"/>
      <c r="G150" s="10"/>
      <c r="H150" s="10"/>
      <c r="I150" s="10"/>
      <c r="J150" s="10"/>
      <c r="K150" s="12"/>
      <c r="L150" s="10"/>
      <c r="M150" s="12"/>
      <c r="N150" s="12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</row>
    <row r="151" spans="1:27" ht="12.3" x14ac:dyDescent="0.4">
      <c r="A151" s="15"/>
      <c r="B151" s="15"/>
      <c r="C151" s="36"/>
      <c r="D151" s="15"/>
      <c r="E151" s="15"/>
      <c r="F151" s="15"/>
      <c r="G151" s="15"/>
      <c r="H151" s="15"/>
      <c r="I151" s="15"/>
      <c r="J151" s="15"/>
      <c r="K151" s="30"/>
      <c r="L151" s="15"/>
      <c r="M151" s="30"/>
      <c r="N151" s="30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</row>
    <row r="152" spans="1:27" ht="12.3" x14ac:dyDescent="0.4">
      <c r="A152" s="10"/>
      <c r="B152" s="10"/>
      <c r="C152" s="37"/>
      <c r="D152" s="10"/>
      <c r="E152" s="10"/>
      <c r="F152" s="10"/>
      <c r="G152" s="10"/>
      <c r="H152" s="10"/>
      <c r="I152" s="10"/>
      <c r="J152" s="10"/>
      <c r="K152" s="12"/>
      <c r="L152" s="10"/>
      <c r="M152" s="12"/>
      <c r="N152" s="12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</row>
    <row r="153" spans="1:27" ht="12.3" x14ac:dyDescent="0.4">
      <c r="A153" s="15"/>
      <c r="B153" s="15"/>
      <c r="C153" s="36"/>
      <c r="D153" s="15"/>
      <c r="E153" s="15"/>
      <c r="F153" s="15"/>
      <c r="G153" s="15"/>
      <c r="H153" s="15"/>
      <c r="I153" s="15"/>
      <c r="J153" s="15"/>
      <c r="K153" s="30"/>
      <c r="L153" s="15"/>
      <c r="M153" s="30"/>
      <c r="N153" s="30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</row>
    <row r="154" spans="1:27" ht="12.3" x14ac:dyDescent="0.4">
      <c r="A154" s="10"/>
      <c r="B154" s="10"/>
      <c r="C154" s="37"/>
      <c r="D154" s="10"/>
      <c r="E154" s="10"/>
      <c r="F154" s="10"/>
      <c r="G154" s="10"/>
      <c r="H154" s="10"/>
      <c r="I154" s="10"/>
      <c r="J154" s="10"/>
      <c r="K154" s="12"/>
      <c r="L154" s="10"/>
      <c r="M154" s="12"/>
      <c r="N154" s="12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</row>
    <row r="155" spans="1:27" ht="12.3" x14ac:dyDescent="0.4">
      <c r="A155" s="15"/>
      <c r="B155" s="15"/>
      <c r="C155" s="36"/>
      <c r="D155" s="15"/>
      <c r="E155" s="15"/>
      <c r="F155" s="15"/>
      <c r="G155" s="15"/>
      <c r="H155" s="15"/>
      <c r="I155" s="15"/>
      <c r="J155" s="15"/>
      <c r="K155" s="30"/>
      <c r="L155" s="15"/>
      <c r="M155" s="30"/>
      <c r="N155" s="30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</row>
    <row r="156" spans="1:27" ht="12.3" x14ac:dyDescent="0.4">
      <c r="A156" s="10"/>
      <c r="B156" s="10"/>
      <c r="C156" s="37"/>
      <c r="D156" s="10"/>
      <c r="E156" s="10"/>
      <c r="F156" s="10"/>
      <c r="G156" s="10"/>
      <c r="H156" s="10"/>
      <c r="I156" s="10"/>
      <c r="J156" s="10"/>
      <c r="K156" s="12"/>
      <c r="L156" s="10"/>
      <c r="M156" s="12"/>
      <c r="N156" s="12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</row>
    <row r="157" spans="1:27" ht="12.3" x14ac:dyDescent="0.4">
      <c r="A157" s="15"/>
      <c r="B157" s="15"/>
      <c r="C157" s="36"/>
      <c r="D157" s="15"/>
      <c r="E157" s="15"/>
      <c r="F157" s="15"/>
      <c r="G157" s="15"/>
      <c r="H157" s="15"/>
      <c r="I157" s="15"/>
      <c r="J157" s="15"/>
      <c r="K157" s="30"/>
      <c r="L157" s="15"/>
      <c r="M157" s="30"/>
      <c r="N157" s="30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</row>
    <row r="158" spans="1:27" ht="12.3" x14ac:dyDescent="0.4">
      <c r="A158" s="10"/>
      <c r="B158" s="10"/>
      <c r="C158" s="37"/>
      <c r="D158" s="10"/>
      <c r="E158" s="10"/>
      <c r="F158" s="10"/>
      <c r="G158" s="10"/>
      <c r="H158" s="10"/>
      <c r="I158" s="10"/>
      <c r="J158" s="10"/>
      <c r="K158" s="12"/>
      <c r="L158" s="10"/>
      <c r="M158" s="12"/>
      <c r="N158" s="12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</row>
    <row r="159" spans="1:27" ht="12.3" x14ac:dyDescent="0.4">
      <c r="A159" s="15"/>
      <c r="B159" s="15"/>
      <c r="C159" s="36"/>
      <c r="D159" s="15"/>
      <c r="E159" s="15"/>
      <c r="F159" s="15"/>
      <c r="G159" s="15"/>
      <c r="H159" s="15"/>
      <c r="I159" s="15"/>
      <c r="J159" s="15"/>
      <c r="K159" s="30"/>
      <c r="L159" s="15"/>
      <c r="M159" s="30"/>
      <c r="N159" s="30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</row>
    <row r="160" spans="1:27" ht="12.3" x14ac:dyDescent="0.4">
      <c r="A160" s="10"/>
      <c r="B160" s="10"/>
      <c r="C160" s="37"/>
      <c r="D160" s="10"/>
      <c r="E160" s="10"/>
      <c r="F160" s="10"/>
      <c r="G160" s="10"/>
      <c r="H160" s="10"/>
      <c r="I160" s="10"/>
      <c r="J160" s="10"/>
      <c r="K160" s="12"/>
      <c r="L160" s="10"/>
      <c r="M160" s="12"/>
      <c r="N160" s="12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</row>
    <row r="161" spans="1:27" ht="12.3" x14ac:dyDescent="0.4">
      <c r="A161" s="15"/>
      <c r="B161" s="15"/>
      <c r="C161" s="36"/>
      <c r="D161" s="15"/>
      <c r="E161" s="15"/>
      <c r="F161" s="15"/>
      <c r="G161" s="15"/>
      <c r="H161" s="15"/>
      <c r="I161" s="15"/>
      <c r="J161" s="15"/>
      <c r="K161" s="15"/>
      <c r="L161" s="15"/>
      <c r="M161" s="30"/>
      <c r="N161" s="30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</row>
    <row r="162" spans="1:27" ht="12.3" x14ac:dyDescent="0.4">
      <c r="A162" s="10"/>
      <c r="B162" s="10"/>
      <c r="C162" s="37"/>
      <c r="D162" s="10"/>
      <c r="E162" s="10"/>
      <c r="F162" s="10"/>
      <c r="G162" s="10"/>
      <c r="H162" s="10"/>
      <c r="I162" s="10"/>
      <c r="J162" s="10"/>
      <c r="K162" s="10"/>
      <c r="L162" s="10"/>
      <c r="M162" s="12"/>
      <c r="N162" s="12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</row>
    <row r="163" spans="1:27" ht="12.3" x14ac:dyDescent="0.4">
      <c r="A163" s="15"/>
      <c r="B163" s="15"/>
      <c r="C163" s="36"/>
      <c r="D163" s="15"/>
      <c r="E163" s="15"/>
      <c r="F163" s="15"/>
      <c r="G163" s="15"/>
      <c r="H163" s="15"/>
      <c r="I163" s="15"/>
      <c r="J163" s="15"/>
      <c r="K163" s="15"/>
      <c r="L163" s="15"/>
      <c r="M163" s="30"/>
      <c r="N163" s="30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</row>
    <row r="164" spans="1:27" ht="12.3" x14ac:dyDescent="0.4">
      <c r="A164" s="10"/>
      <c r="B164" s="10"/>
      <c r="C164" s="37"/>
      <c r="D164" s="10"/>
      <c r="E164" s="10"/>
      <c r="F164" s="10"/>
      <c r="G164" s="10"/>
      <c r="H164" s="10"/>
      <c r="I164" s="10"/>
      <c r="J164" s="10"/>
      <c r="K164" s="10"/>
      <c r="L164" s="10"/>
      <c r="M164" s="12"/>
      <c r="N164" s="12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</row>
    <row r="165" spans="1:27" ht="12.3" x14ac:dyDescent="0.4">
      <c r="A165" s="15"/>
      <c r="B165" s="15"/>
      <c r="C165" s="36"/>
      <c r="D165" s="15"/>
      <c r="E165" s="15"/>
      <c r="F165" s="15"/>
      <c r="G165" s="15"/>
      <c r="H165" s="15"/>
      <c r="I165" s="15"/>
      <c r="J165" s="15"/>
      <c r="K165" s="15"/>
      <c r="L165" s="15"/>
      <c r="M165" s="30"/>
      <c r="N165" s="30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</row>
    <row r="166" spans="1:27" ht="12.3" x14ac:dyDescent="0.4">
      <c r="A166" s="10"/>
      <c r="B166" s="10"/>
      <c r="C166" s="37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</row>
    <row r="167" spans="1:27" ht="12.3" x14ac:dyDescent="0.4">
      <c r="A167" s="15"/>
      <c r="B167" s="15"/>
      <c r="C167" s="36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</row>
    <row r="168" spans="1:27" ht="12.3" x14ac:dyDescent="0.4">
      <c r="A168" s="10"/>
      <c r="B168" s="10"/>
      <c r="C168" s="37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</row>
    <row r="169" spans="1:27" ht="12.3" x14ac:dyDescent="0.4">
      <c r="A169" s="15"/>
      <c r="B169" s="15"/>
      <c r="C169" s="36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</row>
    <row r="170" spans="1:27" ht="12.3" x14ac:dyDescent="0.4">
      <c r="A170" s="10"/>
      <c r="B170" s="10"/>
      <c r="C170" s="37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</row>
    <row r="171" spans="1:27" ht="12.3" x14ac:dyDescent="0.4">
      <c r="A171" s="15"/>
      <c r="B171" s="15"/>
      <c r="C171" s="36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</row>
    <row r="172" spans="1:27" ht="12.3" x14ac:dyDescent="0.4">
      <c r="A172" s="10"/>
      <c r="B172" s="10"/>
      <c r="C172" s="37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</row>
    <row r="173" spans="1:27" ht="12.3" x14ac:dyDescent="0.4">
      <c r="A173" s="15"/>
      <c r="B173" s="15"/>
      <c r="C173" s="36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</row>
    <row r="174" spans="1:27" ht="12.3" x14ac:dyDescent="0.4">
      <c r="A174" s="10"/>
      <c r="B174" s="10"/>
      <c r="C174" s="37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</row>
    <row r="175" spans="1:27" ht="12.3" x14ac:dyDescent="0.4">
      <c r="A175" s="15"/>
      <c r="B175" s="15"/>
      <c r="C175" s="36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</row>
    <row r="176" spans="1:27" ht="12.3" x14ac:dyDescent="0.4">
      <c r="A176" s="10"/>
      <c r="B176" s="10"/>
      <c r="C176" s="37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</row>
    <row r="177" spans="1:27" ht="12.3" x14ac:dyDescent="0.4">
      <c r="A177" s="15"/>
      <c r="B177" s="15"/>
      <c r="C177" s="36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</row>
    <row r="178" spans="1:27" ht="12.3" x14ac:dyDescent="0.4">
      <c r="A178" s="10"/>
      <c r="B178" s="10"/>
      <c r="C178" s="37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</row>
    <row r="179" spans="1:27" ht="12.3" x14ac:dyDescent="0.4">
      <c r="A179" s="15"/>
      <c r="B179" s="15"/>
      <c r="C179" s="36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</row>
    <row r="180" spans="1:27" ht="12.3" x14ac:dyDescent="0.4">
      <c r="A180" s="10"/>
      <c r="B180" s="10"/>
      <c r="C180" s="37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</row>
    <row r="181" spans="1:27" ht="12.3" x14ac:dyDescent="0.4">
      <c r="A181" s="15"/>
      <c r="B181" s="15"/>
      <c r="C181" s="36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</row>
    <row r="182" spans="1:27" ht="12.3" x14ac:dyDescent="0.4">
      <c r="A182" s="10"/>
      <c r="B182" s="10"/>
      <c r="C182" s="37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</row>
    <row r="183" spans="1:27" ht="12.3" x14ac:dyDescent="0.4">
      <c r="A183" s="15"/>
      <c r="B183" s="15"/>
      <c r="C183" s="36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</row>
    <row r="184" spans="1:27" ht="12.3" x14ac:dyDescent="0.4">
      <c r="A184" s="10"/>
      <c r="B184" s="10"/>
      <c r="C184" s="37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</row>
    <row r="185" spans="1:27" ht="12.3" x14ac:dyDescent="0.4">
      <c r="A185" s="15"/>
      <c r="B185" s="15"/>
      <c r="C185" s="36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</row>
    <row r="186" spans="1:27" ht="12.3" x14ac:dyDescent="0.4">
      <c r="A186" s="10"/>
      <c r="B186" s="10"/>
      <c r="C186" s="37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</row>
    <row r="187" spans="1:27" ht="12.3" x14ac:dyDescent="0.4">
      <c r="A187" s="15"/>
      <c r="B187" s="15"/>
      <c r="C187" s="36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</row>
    <row r="188" spans="1:27" ht="12.3" x14ac:dyDescent="0.4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</row>
    <row r="189" spans="1:27" ht="12.3" x14ac:dyDescent="0.4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</row>
    <row r="190" spans="1:27" ht="12.3" x14ac:dyDescent="0.4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</row>
    <row r="191" spans="1:27" ht="12.3" x14ac:dyDescent="0.4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</row>
    <row r="192" spans="1:27" ht="12.3" x14ac:dyDescent="0.4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</row>
    <row r="193" spans="1:27" ht="12.3" x14ac:dyDescent="0.4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</row>
    <row r="194" spans="1:27" ht="12.3" x14ac:dyDescent="0.4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</row>
    <row r="195" spans="1:27" ht="12.3" x14ac:dyDescent="0.4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</row>
    <row r="196" spans="1:27" ht="12.3" x14ac:dyDescent="0.4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</row>
    <row r="197" spans="1:27" ht="12.3" x14ac:dyDescent="0.4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</row>
    <row r="198" spans="1:27" ht="12.3" x14ac:dyDescent="0.4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</row>
    <row r="199" spans="1:27" ht="12.3" x14ac:dyDescent="0.4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</row>
    <row r="200" spans="1:27" ht="12.3" x14ac:dyDescent="0.4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</row>
    <row r="201" spans="1:27" ht="12.3" x14ac:dyDescent="0.4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</row>
    <row r="202" spans="1:27" ht="12.3" x14ac:dyDescent="0.4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</row>
    <row r="203" spans="1:27" ht="12.3" x14ac:dyDescent="0.4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</row>
    <row r="204" spans="1:27" ht="12.3" x14ac:dyDescent="0.4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</row>
    <row r="205" spans="1:27" ht="12.3" x14ac:dyDescent="0.4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</row>
    <row r="206" spans="1:27" ht="12.3" x14ac:dyDescent="0.4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</row>
    <row r="207" spans="1:27" ht="12.3" x14ac:dyDescent="0.4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</row>
    <row r="208" spans="1:27" ht="12.3" x14ac:dyDescent="0.4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</row>
    <row r="209" spans="1:27" ht="12.3" x14ac:dyDescent="0.4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</row>
    <row r="210" spans="1:27" ht="12.3" x14ac:dyDescent="0.4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</row>
    <row r="211" spans="1:27" ht="12.3" x14ac:dyDescent="0.4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</row>
    <row r="212" spans="1:27" ht="12.3" x14ac:dyDescent="0.4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</row>
    <row r="213" spans="1:27" ht="12.3" x14ac:dyDescent="0.4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</row>
    <row r="214" spans="1:27" ht="12.3" x14ac:dyDescent="0.4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</row>
    <row r="215" spans="1:27" ht="12.3" x14ac:dyDescent="0.4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</row>
    <row r="216" spans="1:27" ht="12.3" x14ac:dyDescent="0.4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</row>
    <row r="217" spans="1:27" ht="12.3" x14ac:dyDescent="0.4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</row>
    <row r="218" spans="1:27" ht="12.3" x14ac:dyDescent="0.4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</row>
    <row r="219" spans="1:27" ht="12.3" x14ac:dyDescent="0.4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</row>
    <row r="220" spans="1:27" ht="12.3" x14ac:dyDescent="0.4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</row>
    <row r="221" spans="1:27" ht="12.3" x14ac:dyDescent="0.4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</row>
    <row r="222" spans="1:27" ht="12.3" x14ac:dyDescent="0.4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</row>
    <row r="223" spans="1:27" ht="12.3" x14ac:dyDescent="0.4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</row>
    <row r="224" spans="1:27" ht="12.3" x14ac:dyDescent="0.4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</row>
    <row r="225" spans="1:27" ht="12.3" x14ac:dyDescent="0.4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</row>
    <row r="226" spans="1:27" ht="12.3" x14ac:dyDescent="0.4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</row>
    <row r="227" spans="1:27" ht="12.3" x14ac:dyDescent="0.4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</row>
    <row r="228" spans="1:27" ht="12.3" x14ac:dyDescent="0.4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</row>
    <row r="229" spans="1:27" ht="12.3" x14ac:dyDescent="0.4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</row>
    <row r="230" spans="1:27" ht="12.3" x14ac:dyDescent="0.4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</row>
    <row r="231" spans="1:27" ht="12.3" x14ac:dyDescent="0.4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</row>
    <row r="232" spans="1:27" ht="12.3" x14ac:dyDescent="0.4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</row>
    <row r="233" spans="1:27" ht="12.3" x14ac:dyDescent="0.4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</row>
    <row r="234" spans="1:27" ht="12.3" x14ac:dyDescent="0.4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</row>
    <row r="235" spans="1:27" ht="12.3" x14ac:dyDescent="0.4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</row>
    <row r="236" spans="1:27" ht="12.3" x14ac:dyDescent="0.4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</row>
    <row r="237" spans="1:27" ht="12.3" x14ac:dyDescent="0.4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</row>
    <row r="238" spans="1:27" ht="12.3" x14ac:dyDescent="0.4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</row>
    <row r="239" spans="1:27" ht="12.3" x14ac:dyDescent="0.4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</row>
    <row r="240" spans="1:27" ht="12.3" x14ac:dyDescent="0.4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</row>
    <row r="241" spans="1:27" ht="12.3" x14ac:dyDescent="0.4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</row>
    <row r="242" spans="1:27" ht="12.3" x14ac:dyDescent="0.4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</row>
    <row r="243" spans="1:27" ht="12.3" x14ac:dyDescent="0.4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</row>
    <row r="244" spans="1:27" ht="12.3" x14ac:dyDescent="0.4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</row>
    <row r="245" spans="1:27" ht="12.3" x14ac:dyDescent="0.4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</row>
    <row r="246" spans="1:27" ht="12.3" x14ac:dyDescent="0.4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</row>
    <row r="247" spans="1:27" ht="12.3" x14ac:dyDescent="0.4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</row>
    <row r="248" spans="1:27" ht="12.3" x14ac:dyDescent="0.4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</row>
    <row r="249" spans="1:27" ht="12.3" x14ac:dyDescent="0.4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</row>
    <row r="250" spans="1:27" ht="12.3" x14ac:dyDescent="0.4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</row>
    <row r="251" spans="1:27" ht="12.3" x14ac:dyDescent="0.4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</row>
    <row r="252" spans="1:27" ht="12.3" x14ac:dyDescent="0.4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</row>
    <row r="253" spans="1:27" ht="12.3" x14ac:dyDescent="0.4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</row>
    <row r="254" spans="1:27" ht="12.3" x14ac:dyDescent="0.4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</row>
    <row r="255" spans="1:27" ht="12.3" x14ac:dyDescent="0.4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</row>
    <row r="256" spans="1:27" ht="12.3" x14ac:dyDescent="0.4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</row>
    <row r="257" spans="1:27" ht="12.3" x14ac:dyDescent="0.4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</row>
    <row r="258" spans="1:27" ht="12.3" x14ac:dyDescent="0.4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</row>
    <row r="259" spans="1:27" ht="12.3" x14ac:dyDescent="0.4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</row>
    <row r="260" spans="1:27" ht="12.3" x14ac:dyDescent="0.4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</row>
    <row r="261" spans="1:27" ht="12.3" x14ac:dyDescent="0.4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</row>
    <row r="262" spans="1:27" ht="12.3" x14ac:dyDescent="0.4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</row>
    <row r="263" spans="1:27" ht="12.3" x14ac:dyDescent="0.4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</row>
    <row r="264" spans="1:27" ht="12.3" x14ac:dyDescent="0.4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</row>
    <row r="265" spans="1:27" ht="12.3" x14ac:dyDescent="0.4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</row>
    <row r="266" spans="1:27" ht="12.3" x14ac:dyDescent="0.4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</row>
    <row r="267" spans="1:27" ht="12.3" x14ac:dyDescent="0.4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</row>
    <row r="268" spans="1:27" ht="12.3" x14ac:dyDescent="0.4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</row>
    <row r="269" spans="1:27" ht="12.3" x14ac:dyDescent="0.4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</row>
    <row r="270" spans="1:27" ht="12.3" x14ac:dyDescent="0.4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</row>
    <row r="271" spans="1:27" ht="12.3" x14ac:dyDescent="0.4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</row>
    <row r="272" spans="1:27" ht="12.3" x14ac:dyDescent="0.4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</row>
    <row r="273" spans="1:27" ht="12.3" x14ac:dyDescent="0.4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</row>
    <row r="274" spans="1:27" ht="12.3" x14ac:dyDescent="0.4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</row>
    <row r="275" spans="1:27" ht="12.3" x14ac:dyDescent="0.4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</row>
    <row r="276" spans="1:27" ht="12.3" x14ac:dyDescent="0.4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</row>
    <row r="277" spans="1:27" ht="12.3" x14ac:dyDescent="0.4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</row>
    <row r="278" spans="1:27" ht="12.3" x14ac:dyDescent="0.4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</row>
    <row r="279" spans="1:27" ht="12.3" x14ac:dyDescent="0.4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</row>
    <row r="280" spans="1:27" ht="12.3" x14ac:dyDescent="0.4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</row>
    <row r="281" spans="1:27" ht="12.3" x14ac:dyDescent="0.4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</row>
    <row r="282" spans="1:27" ht="12.3" x14ac:dyDescent="0.4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</row>
    <row r="283" spans="1:27" ht="12.3" x14ac:dyDescent="0.4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</row>
    <row r="284" spans="1:27" ht="12.3" x14ac:dyDescent="0.4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</row>
    <row r="285" spans="1:27" ht="12.3" x14ac:dyDescent="0.4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</row>
    <row r="286" spans="1:27" ht="12.3" x14ac:dyDescent="0.4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</row>
    <row r="287" spans="1:27" ht="12.3" x14ac:dyDescent="0.4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</row>
    <row r="288" spans="1:27" ht="12.3" x14ac:dyDescent="0.4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</row>
    <row r="289" spans="1:27" ht="12.3" x14ac:dyDescent="0.4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</row>
    <row r="290" spans="1:27" ht="12.3" x14ac:dyDescent="0.4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</row>
    <row r="291" spans="1:27" ht="12.3" x14ac:dyDescent="0.4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</row>
    <row r="292" spans="1:27" ht="12.3" x14ac:dyDescent="0.4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</row>
    <row r="293" spans="1:27" ht="12.3" x14ac:dyDescent="0.4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</row>
    <row r="294" spans="1:27" ht="12.3" x14ac:dyDescent="0.4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</row>
    <row r="295" spans="1:27" ht="12.3" x14ac:dyDescent="0.4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</row>
    <row r="296" spans="1:27" ht="12.3" x14ac:dyDescent="0.4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</row>
    <row r="297" spans="1:27" ht="12.3" x14ac:dyDescent="0.4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</row>
    <row r="298" spans="1:27" ht="12.3" x14ac:dyDescent="0.4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</row>
    <row r="299" spans="1:27" ht="12.3" x14ac:dyDescent="0.4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</row>
    <row r="300" spans="1:27" ht="12.3" x14ac:dyDescent="0.4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</row>
    <row r="301" spans="1:27" ht="12.3" x14ac:dyDescent="0.4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</row>
    <row r="302" spans="1:27" ht="12.3" x14ac:dyDescent="0.4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</row>
    <row r="303" spans="1:27" ht="12.3" x14ac:dyDescent="0.4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</row>
    <row r="304" spans="1:27" ht="12.3" x14ac:dyDescent="0.4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</row>
    <row r="305" spans="1:27" ht="12.3" x14ac:dyDescent="0.4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</row>
    <row r="306" spans="1:27" ht="12.3" x14ac:dyDescent="0.4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</row>
    <row r="307" spans="1:27" ht="12.3" x14ac:dyDescent="0.4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</row>
    <row r="308" spans="1:27" ht="12.3" x14ac:dyDescent="0.4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</row>
    <row r="309" spans="1:27" ht="12.3" x14ac:dyDescent="0.4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</row>
    <row r="310" spans="1:27" ht="12.3" x14ac:dyDescent="0.4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</row>
    <row r="311" spans="1:27" ht="12.3" x14ac:dyDescent="0.4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</row>
    <row r="312" spans="1:27" ht="12.3" x14ac:dyDescent="0.4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</row>
    <row r="313" spans="1:27" ht="12.3" x14ac:dyDescent="0.4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</row>
    <row r="314" spans="1:27" ht="12.3" x14ac:dyDescent="0.4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</row>
    <row r="315" spans="1:27" ht="12.3" x14ac:dyDescent="0.4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</row>
    <row r="316" spans="1:27" ht="12.3" x14ac:dyDescent="0.4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</row>
    <row r="317" spans="1:27" ht="12.3" x14ac:dyDescent="0.4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</row>
    <row r="318" spans="1:27" ht="12.3" x14ac:dyDescent="0.4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</row>
    <row r="319" spans="1:27" ht="12.3" x14ac:dyDescent="0.4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</row>
    <row r="320" spans="1:27" ht="12.3" x14ac:dyDescent="0.4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</row>
    <row r="321" spans="1:27" ht="12.3" x14ac:dyDescent="0.4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</row>
    <row r="322" spans="1:27" ht="12.3" x14ac:dyDescent="0.4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</row>
    <row r="323" spans="1:27" ht="12.3" x14ac:dyDescent="0.4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</row>
    <row r="324" spans="1:27" ht="12.3" x14ac:dyDescent="0.4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</row>
    <row r="325" spans="1:27" ht="12.3" x14ac:dyDescent="0.4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</row>
    <row r="326" spans="1:27" ht="12.3" x14ac:dyDescent="0.4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</row>
    <row r="327" spans="1:27" ht="12.3" x14ac:dyDescent="0.4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</row>
    <row r="328" spans="1:27" ht="12.3" x14ac:dyDescent="0.4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</row>
    <row r="329" spans="1:27" ht="12.3" x14ac:dyDescent="0.4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</row>
    <row r="330" spans="1:27" ht="12.3" x14ac:dyDescent="0.4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</row>
    <row r="331" spans="1:27" ht="12.3" x14ac:dyDescent="0.4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</row>
    <row r="332" spans="1:27" ht="12.3" x14ac:dyDescent="0.4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</row>
    <row r="333" spans="1:27" ht="12.3" x14ac:dyDescent="0.4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</row>
    <row r="334" spans="1:27" ht="12.3" x14ac:dyDescent="0.4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</row>
    <row r="335" spans="1:27" ht="12.3" x14ac:dyDescent="0.4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</row>
    <row r="336" spans="1:27" ht="12.3" x14ac:dyDescent="0.4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</row>
    <row r="337" spans="1:27" ht="12.3" x14ac:dyDescent="0.4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</row>
    <row r="338" spans="1:27" ht="12.3" x14ac:dyDescent="0.4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</row>
    <row r="339" spans="1:27" ht="12.3" x14ac:dyDescent="0.4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</row>
    <row r="340" spans="1:27" ht="12.3" x14ac:dyDescent="0.4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</row>
    <row r="341" spans="1:27" ht="12.3" x14ac:dyDescent="0.4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</row>
    <row r="342" spans="1:27" ht="12.3" x14ac:dyDescent="0.4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</row>
    <row r="343" spans="1:27" ht="12.3" x14ac:dyDescent="0.4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</row>
    <row r="344" spans="1:27" ht="12.3" x14ac:dyDescent="0.4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</row>
    <row r="345" spans="1:27" ht="12.3" x14ac:dyDescent="0.4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</row>
    <row r="346" spans="1:27" ht="12.3" x14ac:dyDescent="0.4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</row>
    <row r="347" spans="1:27" ht="12.3" x14ac:dyDescent="0.4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</row>
    <row r="348" spans="1:27" ht="12.3" x14ac:dyDescent="0.4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</row>
    <row r="349" spans="1:27" ht="12.3" x14ac:dyDescent="0.4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</row>
    <row r="350" spans="1:27" ht="12.3" x14ac:dyDescent="0.4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</row>
    <row r="351" spans="1:27" ht="12.3" x14ac:dyDescent="0.4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</row>
    <row r="352" spans="1:27" ht="12.3" x14ac:dyDescent="0.4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</row>
    <row r="353" spans="1:27" ht="12.3" x14ac:dyDescent="0.4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</row>
    <row r="354" spans="1:27" ht="12.3" x14ac:dyDescent="0.4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</row>
    <row r="355" spans="1:27" ht="12.3" x14ac:dyDescent="0.4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</row>
    <row r="356" spans="1:27" ht="12.3" x14ac:dyDescent="0.4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</row>
    <row r="357" spans="1:27" ht="12.3" x14ac:dyDescent="0.4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</row>
    <row r="358" spans="1:27" ht="12.3" x14ac:dyDescent="0.4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</row>
    <row r="359" spans="1:27" ht="12.3" x14ac:dyDescent="0.4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</row>
    <row r="360" spans="1:27" ht="12.3" x14ac:dyDescent="0.4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</row>
    <row r="361" spans="1:27" ht="12.3" x14ac:dyDescent="0.4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</row>
    <row r="362" spans="1:27" ht="12.3" x14ac:dyDescent="0.4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</row>
    <row r="363" spans="1:27" ht="12.3" x14ac:dyDescent="0.4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</row>
    <row r="364" spans="1:27" ht="12.3" x14ac:dyDescent="0.4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</row>
    <row r="365" spans="1:27" ht="12.3" x14ac:dyDescent="0.4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</row>
    <row r="366" spans="1:27" ht="12.3" x14ac:dyDescent="0.4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</row>
    <row r="367" spans="1:27" ht="12.3" x14ac:dyDescent="0.4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</row>
    <row r="368" spans="1:27" ht="12.3" x14ac:dyDescent="0.4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</row>
    <row r="369" spans="1:27" ht="12.3" x14ac:dyDescent="0.4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</row>
    <row r="370" spans="1:27" ht="12.3" x14ac:dyDescent="0.4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</row>
    <row r="371" spans="1:27" ht="12.3" x14ac:dyDescent="0.4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</row>
    <row r="372" spans="1:27" ht="12.3" x14ac:dyDescent="0.4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</row>
    <row r="373" spans="1:27" ht="12.3" x14ac:dyDescent="0.4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</row>
    <row r="374" spans="1:27" ht="12.3" x14ac:dyDescent="0.4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</row>
    <row r="375" spans="1:27" ht="12.3" x14ac:dyDescent="0.4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</row>
    <row r="376" spans="1:27" ht="12.3" x14ac:dyDescent="0.4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</row>
    <row r="377" spans="1:27" ht="12.3" x14ac:dyDescent="0.4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</row>
    <row r="378" spans="1:27" ht="12.3" x14ac:dyDescent="0.4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</row>
    <row r="379" spans="1:27" ht="12.3" x14ac:dyDescent="0.4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</row>
    <row r="380" spans="1:27" ht="12.3" x14ac:dyDescent="0.4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</row>
    <row r="381" spans="1:27" ht="12.3" x14ac:dyDescent="0.4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</row>
    <row r="382" spans="1:27" ht="12.3" x14ac:dyDescent="0.4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</row>
    <row r="383" spans="1:27" ht="12.3" x14ac:dyDescent="0.4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</row>
    <row r="384" spans="1:27" ht="12.3" x14ac:dyDescent="0.4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</row>
    <row r="385" spans="1:27" ht="12.3" x14ac:dyDescent="0.4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</row>
    <row r="386" spans="1:27" ht="12.3" x14ac:dyDescent="0.4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</row>
    <row r="387" spans="1:27" ht="12.3" x14ac:dyDescent="0.4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</row>
    <row r="388" spans="1:27" ht="12.3" x14ac:dyDescent="0.4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</row>
    <row r="389" spans="1:27" ht="12.3" x14ac:dyDescent="0.4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</row>
    <row r="390" spans="1:27" ht="12.3" x14ac:dyDescent="0.4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</row>
    <row r="391" spans="1:27" ht="12.3" x14ac:dyDescent="0.4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</row>
    <row r="392" spans="1:27" ht="12.3" x14ac:dyDescent="0.4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</row>
    <row r="393" spans="1:27" ht="12.3" x14ac:dyDescent="0.4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</row>
    <row r="394" spans="1:27" ht="12.3" x14ac:dyDescent="0.4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</row>
    <row r="395" spans="1:27" ht="12.3" x14ac:dyDescent="0.4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</row>
    <row r="396" spans="1:27" ht="12.3" x14ac:dyDescent="0.4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</row>
    <row r="397" spans="1:27" ht="12.3" x14ac:dyDescent="0.4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</row>
    <row r="398" spans="1:27" ht="12.3" x14ac:dyDescent="0.4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</row>
    <row r="399" spans="1:27" ht="12.3" x14ac:dyDescent="0.4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</row>
    <row r="400" spans="1:27" ht="12.3" x14ac:dyDescent="0.4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</row>
    <row r="401" spans="1:27" ht="12.3" x14ac:dyDescent="0.4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</row>
    <row r="402" spans="1:27" ht="12.3" x14ac:dyDescent="0.4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</row>
    <row r="403" spans="1:27" ht="12.3" x14ac:dyDescent="0.4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</row>
    <row r="404" spans="1:27" ht="12.3" x14ac:dyDescent="0.4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</row>
    <row r="405" spans="1:27" ht="12.3" x14ac:dyDescent="0.4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</row>
    <row r="406" spans="1:27" ht="12.3" x14ac:dyDescent="0.4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</row>
    <row r="407" spans="1:27" ht="12.3" x14ac:dyDescent="0.4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</row>
    <row r="408" spans="1:27" ht="12.3" x14ac:dyDescent="0.4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</row>
    <row r="409" spans="1:27" ht="12.3" x14ac:dyDescent="0.4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</row>
    <row r="410" spans="1:27" ht="12.3" x14ac:dyDescent="0.4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</row>
    <row r="411" spans="1:27" ht="12.3" x14ac:dyDescent="0.4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</row>
    <row r="412" spans="1:27" ht="12.3" x14ac:dyDescent="0.4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</row>
    <row r="413" spans="1:27" ht="12.3" x14ac:dyDescent="0.4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</row>
    <row r="414" spans="1:27" ht="12.3" x14ac:dyDescent="0.4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</row>
    <row r="415" spans="1:27" ht="12.3" x14ac:dyDescent="0.4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</row>
    <row r="416" spans="1:27" ht="12.3" x14ac:dyDescent="0.4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</row>
    <row r="417" spans="1:27" ht="12.3" x14ac:dyDescent="0.4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</row>
    <row r="418" spans="1:27" ht="12.3" x14ac:dyDescent="0.4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</row>
    <row r="419" spans="1:27" ht="12.3" x14ac:dyDescent="0.4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</row>
    <row r="420" spans="1:27" ht="12.3" x14ac:dyDescent="0.4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</row>
    <row r="421" spans="1:27" ht="12.3" x14ac:dyDescent="0.4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</row>
    <row r="422" spans="1:27" ht="12.3" x14ac:dyDescent="0.4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</row>
    <row r="423" spans="1:27" ht="12.3" x14ac:dyDescent="0.4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</row>
    <row r="424" spans="1:27" ht="12.3" x14ac:dyDescent="0.4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</row>
    <row r="425" spans="1:27" ht="12.3" x14ac:dyDescent="0.4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</row>
    <row r="426" spans="1:27" ht="12.3" x14ac:dyDescent="0.4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</row>
    <row r="427" spans="1:27" ht="12.3" x14ac:dyDescent="0.4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</row>
    <row r="428" spans="1:27" ht="12.3" x14ac:dyDescent="0.4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</row>
    <row r="429" spans="1:27" ht="12.3" x14ac:dyDescent="0.4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</row>
    <row r="430" spans="1:27" ht="12.3" x14ac:dyDescent="0.4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</row>
    <row r="431" spans="1:27" ht="12.3" x14ac:dyDescent="0.4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</row>
    <row r="432" spans="1:27" ht="12.3" x14ac:dyDescent="0.4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</row>
    <row r="433" spans="1:27" ht="12.3" x14ac:dyDescent="0.4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</row>
    <row r="434" spans="1:27" ht="12.3" x14ac:dyDescent="0.4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</row>
    <row r="435" spans="1:27" ht="12.3" x14ac:dyDescent="0.4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</row>
    <row r="436" spans="1:27" ht="12.3" x14ac:dyDescent="0.4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</row>
    <row r="437" spans="1:27" ht="12.3" x14ac:dyDescent="0.4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</row>
    <row r="438" spans="1:27" ht="12.3" x14ac:dyDescent="0.4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</row>
    <row r="439" spans="1:27" ht="12.3" x14ac:dyDescent="0.4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</row>
    <row r="440" spans="1:27" ht="12.3" x14ac:dyDescent="0.4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</row>
    <row r="441" spans="1:27" ht="12.3" x14ac:dyDescent="0.4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</row>
    <row r="442" spans="1:27" ht="12.3" x14ac:dyDescent="0.4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</row>
    <row r="443" spans="1:27" ht="12.3" x14ac:dyDescent="0.4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</row>
    <row r="444" spans="1:27" ht="12.3" x14ac:dyDescent="0.4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</row>
    <row r="445" spans="1:27" ht="12.3" x14ac:dyDescent="0.4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</row>
    <row r="446" spans="1:27" ht="12.3" x14ac:dyDescent="0.4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</row>
    <row r="447" spans="1:27" ht="12.3" x14ac:dyDescent="0.4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</row>
    <row r="448" spans="1:27" ht="12.3" x14ac:dyDescent="0.4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</row>
    <row r="449" spans="1:27" ht="12.3" x14ac:dyDescent="0.4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</row>
    <row r="450" spans="1:27" ht="12.3" x14ac:dyDescent="0.4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</row>
    <row r="451" spans="1:27" ht="12.3" x14ac:dyDescent="0.4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</row>
    <row r="452" spans="1:27" ht="12.3" x14ac:dyDescent="0.4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</row>
    <row r="453" spans="1:27" ht="12.3" x14ac:dyDescent="0.4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</row>
    <row r="454" spans="1:27" ht="12.3" x14ac:dyDescent="0.4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</row>
    <row r="455" spans="1:27" ht="12.3" x14ac:dyDescent="0.4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</row>
    <row r="456" spans="1:27" ht="12.3" x14ac:dyDescent="0.4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</row>
    <row r="457" spans="1:27" ht="12.3" x14ac:dyDescent="0.4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</row>
    <row r="458" spans="1:27" ht="12.3" x14ac:dyDescent="0.4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</row>
    <row r="459" spans="1:27" ht="12.3" x14ac:dyDescent="0.4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</row>
    <row r="460" spans="1:27" ht="12.3" x14ac:dyDescent="0.4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</row>
    <row r="461" spans="1:27" ht="12.3" x14ac:dyDescent="0.4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</row>
    <row r="462" spans="1:27" ht="12.3" x14ac:dyDescent="0.4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</row>
    <row r="463" spans="1:27" ht="12.3" x14ac:dyDescent="0.4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</row>
    <row r="464" spans="1:27" ht="12.3" x14ac:dyDescent="0.4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</row>
    <row r="465" spans="1:27" ht="12.3" x14ac:dyDescent="0.4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</row>
    <row r="466" spans="1:27" ht="12.3" x14ac:dyDescent="0.4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</row>
    <row r="467" spans="1:27" ht="12.3" x14ac:dyDescent="0.4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</row>
    <row r="468" spans="1:27" ht="12.3" x14ac:dyDescent="0.4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</row>
    <row r="469" spans="1:27" ht="12.3" x14ac:dyDescent="0.4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</row>
    <row r="470" spans="1:27" ht="12.3" x14ac:dyDescent="0.4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</row>
    <row r="471" spans="1:27" ht="12.3" x14ac:dyDescent="0.4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</row>
    <row r="472" spans="1:27" ht="12.3" x14ac:dyDescent="0.4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</row>
    <row r="473" spans="1:27" ht="12.3" x14ac:dyDescent="0.4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</row>
    <row r="474" spans="1:27" ht="12.3" x14ac:dyDescent="0.4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</row>
    <row r="475" spans="1:27" ht="12.3" x14ac:dyDescent="0.4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</row>
    <row r="476" spans="1:27" ht="12.3" x14ac:dyDescent="0.4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</row>
    <row r="477" spans="1:27" ht="12.3" x14ac:dyDescent="0.4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</row>
    <row r="478" spans="1:27" ht="12.3" x14ac:dyDescent="0.4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</row>
    <row r="479" spans="1:27" ht="12.3" x14ac:dyDescent="0.4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</row>
    <row r="480" spans="1:27" ht="12.3" x14ac:dyDescent="0.4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</row>
    <row r="481" spans="1:27" ht="12.3" x14ac:dyDescent="0.4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</row>
    <row r="482" spans="1:27" ht="12.3" x14ac:dyDescent="0.4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</row>
    <row r="483" spans="1:27" ht="12.3" x14ac:dyDescent="0.4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</row>
    <row r="484" spans="1:27" ht="12.3" x14ac:dyDescent="0.4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</row>
    <row r="485" spans="1:27" ht="12.3" x14ac:dyDescent="0.4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</row>
    <row r="486" spans="1:27" ht="12.3" x14ac:dyDescent="0.4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</row>
    <row r="487" spans="1:27" ht="12.3" x14ac:dyDescent="0.4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</row>
    <row r="488" spans="1:27" ht="12.3" x14ac:dyDescent="0.4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</row>
    <row r="489" spans="1:27" ht="12.3" x14ac:dyDescent="0.4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</row>
    <row r="490" spans="1:27" ht="12.3" x14ac:dyDescent="0.4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</row>
    <row r="491" spans="1:27" ht="12.3" x14ac:dyDescent="0.4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</row>
    <row r="492" spans="1:27" ht="12.3" x14ac:dyDescent="0.4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</row>
    <row r="493" spans="1:27" ht="12.3" x14ac:dyDescent="0.4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</row>
    <row r="494" spans="1:27" ht="12.3" x14ac:dyDescent="0.4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</row>
    <row r="495" spans="1:27" ht="12.3" x14ac:dyDescent="0.4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</row>
    <row r="496" spans="1:27" ht="12.3" x14ac:dyDescent="0.4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</row>
    <row r="497" spans="1:27" ht="12.3" x14ac:dyDescent="0.4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</row>
    <row r="498" spans="1:27" ht="12.3" x14ac:dyDescent="0.4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</row>
    <row r="499" spans="1:27" ht="12.3" x14ac:dyDescent="0.4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</row>
    <row r="500" spans="1:27" ht="12.3" x14ac:dyDescent="0.4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</row>
    <row r="501" spans="1:27" ht="12.3" x14ac:dyDescent="0.4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</row>
    <row r="502" spans="1:27" ht="12.3" x14ac:dyDescent="0.4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</row>
    <row r="503" spans="1:27" ht="12.3" x14ac:dyDescent="0.4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</row>
    <row r="504" spans="1:27" ht="12.3" x14ac:dyDescent="0.4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</row>
    <row r="505" spans="1:27" ht="12.3" x14ac:dyDescent="0.4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</row>
    <row r="506" spans="1:27" ht="12.3" x14ac:dyDescent="0.4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</row>
    <row r="507" spans="1:27" ht="12.3" x14ac:dyDescent="0.4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</row>
    <row r="508" spans="1:27" ht="12.3" x14ac:dyDescent="0.4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</row>
    <row r="509" spans="1:27" ht="12.3" x14ac:dyDescent="0.4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</row>
    <row r="510" spans="1:27" ht="12.3" x14ac:dyDescent="0.4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</row>
    <row r="511" spans="1:27" ht="12.3" x14ac:dyDescent="0.4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</row>
    <row r="512" spans="1:27" ht="12.3" x14ac:dyDescent="0.4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</row>
    <row r="513" spans="1:27" ht="12.3" x14ac:dyDescent="0.4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</row>
    <row r="514" spans="1:27" ht="12.3" x14ac:dyDescent="0.4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</row>
    <row r="515" spans="1:27" ht="12.3" x14ac:dyDescent="0.4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</row>
    <row r="516" spans="1:27" ht="12.3" x14ac:dyDescent="0.4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</row>
    <row r="517" spans="1:27" ht="12.3" x14ac:dyDescent="0.4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</row>
    <row r="518" spans="1:27" ht="12.3" x14ac:dyDescent="0.4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</row>
    <row r="519" spans="1:27" ht="12.3" x14ac:dyDescent="0.4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</row>
    <row r="520" spans="1:27" ht="12.3" x14ac:dyDescent="0.4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</row>
    <row r="521" spans="1:27" ht="12.3" x14ac:dyDescent="0.4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</row>
    <row r="522" spans="1:27" ht="12.3" x14ac:dyDescent="0.4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</row>
    <row r="523" spans="1:27" ht="12.3" x14ac:dyDescent="0.4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</row>
    <row r="524" spans="1:27" ht="12.3" x14ac:dyDescent="0.4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</row>
    <row r="525" spans="1:27" ht="12.3" x14ac:dyDescent="0.4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</row>
    <row r="526" spans="1:27" ht="12.3" x14ac:dyDescent="0.4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</row>
    <row r="527" spans="1:27" ht="12.3" x14ac:dyDescent="0.4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</row>
    <row r="528" spans="1:27" ht="12.3" x14ac:dyDescent="0.4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</row>
    <row r="529" spans="1:27" ht="12.3" x14ac:dyDescent="0.4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</row>
    <row r="530" spans="1:27" ht="12.3" x14ac:dyDescent="0.4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</row>
    <row r="531" spans="1:27" ht="12.3" x14ac:dyDescent="0.4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</row>
    <row r="532" spans="1:27" ht="12.3" x14ac:dyDescent="0.4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</row>
    <row r="533" spans="1:27" ht="12.3" x14ac:dyDescent="0.4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</row>
    <row r="534" spans="1:27" ht="12.3" x14ac:dyDescent="0.4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</row>
    <row r="535" spans="1:27" ht="12.3" x14ac:dyDescent="0.4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</row>
    <row r="536" spans="1:27" ht="12.3" x14ac:dyDescent="0.4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</row>
    <row r="537" spans="1:27" ht="12.3" x14ac:dyDescent="0.4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</row>
    <row r="538" spans="1:27" ht="12.3" x14ac:dyDescent="0.4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</row>
    <row r="539" spans="1:27" ht="12.3" x14ac:dyDescent="0.4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</row>
    <row r="540" spans="1:27" ht="12.3" x14ac:dyDescent="0.4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</row>
    <row r="541" spans="1:27" ht="12.3" x14ac:dyDescent="0.4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</row>
    <row r="542" spans="1:27" ht="12.3" x14ac:dyDescent="0.4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</row>
    <row r="543" spans="1:27" ht="12.3" x14ac:dyDescent="0.4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</row>
    <row r="544" spans="1:27" ht="12.3" x14ac:dyDescent="0.4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</row>
    <row r="545" spans="1:27" ht="12.3" x14ac:dyDescent="0.4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</row>
    <row r="546" spans="1:27" ht="12.3" x14ac:dyDescent="0.4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</row>
    <row r="547" spans="1:27" ht="12.3" x14ac:dyDescent="0.4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</row>
    <row r="548" spans="1:27" ht="12.3" x14ac:dyDescent="0.4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</row>
    <row r="549" spans="1:27" ht="12.3" x14ac:dyDescent="0.4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</row>
    <row r="550" spans="1:27" ht="12.3" x14ac:dyDescent="0.4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</row>
    <row r="551" spans="1:27" ht="12.3" x14ac:dyDescent="0.4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</row>
    <row r="552" spans="1:27" ht="12.3" x14ac:dyDescent="0.4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</row>
    <row r="553" spans="1:27" ht="12.3" x14ac:dyDescent="0.4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</row>
    <row r="554" spans="1:27" ht="12.3" x14ac:dyDescent="0.4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</row>
    <row r="555" spans="1:27" ht="12.3" x14ac:dyDescent="0.4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</row>
    <row r="556" spans="1:27" ht="12.3" x14ac:dyDescent="0.4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</row>
    <row r="557" spans="1:27" ht="12.3" x14ac:dyDescent="0.4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</row>
    <row r="558" spans="1:27" ht="12.3" x14ac:dyDescent="0.4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</row>
    <row r="559" spans="1:27" ht="12.3" x14ac:dyDescent="0.4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</row>
    <row r="560" spans="1:27" ht="12.3" x14ac:dyDescent="0.4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</row>
    <row r="561" spans="1:27" ht="12.3" x14ac:dyDescent="0.4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</row>
    <row r="562" spans="1:27" ht="12.3" x14ac:dyDescent="0.4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</row>
    <row r="563" spans="1:27" ht="12.3" x14ac:dyDescent="0.4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</row>
    <row r="564" spans="1:27" ht="12.3" x14ac:dyDescent="0.4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</row>
    <row r="565" spans="1:27" ht="12.3" x14ac:dyDescent="0.4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</row>
    <row r="566" spans="1:27" ht="12.3" x14ac:dyDescent="0.4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</row>
    <row r="567" spans="1:27" ht="12.3" x14ac:dyDescent="0.4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</row>
    <row r="568" spans="1:27" ht="12.3" x14ac:dyDescent="0.4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</row>
    <row r="569" spans="1:27" ht="12.3" x14ac:dyDescent="0.4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</row>
    <row r="570" spans="1:27" ht="12.3" x14ac:dyDescent="0.4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</row>
    <row r="571" spans="1:27" ht="12.3" x14ac:dyDescent="0.4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</row>
    <row r="572" spans="1:27" ht="12.3" x14ac:dyDescent="0.4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</row>
    <row r="573" spans="1:27" ht="12.3" x14ac:dyDescent="0.4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</row>
    <row r="574" spans="1:27" ht="12.3" x14ac:dyDescent="0.4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</row>
    <row r="575" spans="1:27" ht="12.3" x14ac:dyDescent="0.4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</row>
    <row r="576" spans="1:27" ht="12.3" x14ac:dyDescent="0.4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</row>
    <row r="577" spans="1:27" ht="12.3" x14ac:dyDescent="0.4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</row>
    <row r="578" spans="1:27" ht="12.3" x14ac:dyDescent="0.4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</row>
    <row r="579" spans="1:27" ht="12.3" x14ac:dyDescent="0.4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</row>
    <row r="580" spans="1:27" ht="12.3" x14ac:dyDescent="0.4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</row>
    <row r="581" spans="1:27" ht="12.3" x14ac:dyDescent="0.4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</row>
    <row r="582" spans="1:27" ht="12.3" x14ac:dyDescent="0.4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</row>
    <row r="583" spans="1:27" ht="12.3" x14ac:dyDescent="0.4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</row>
    <row r="584" spans="1:27" ht="12.3" x14ac:dyDescent="0.4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</row>
    <row r="585" spans="1:27" ht="12.3" x14ac:dyDescent="0.4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</row>
    <row r="586" spans="1:27" ht="12.3" x14ac:dyDescent="0.4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</row>
    <row r="587" spans="1:27" ht="12.3" x14ac:dyDescent="0.4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</row>
    <row r="588" spans="1:27" ht="12.3" x14ac:dyDescent="0.4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</row>
    <row r="589" spans="1:27" ht="12.3" x14ac:dyDescent="0.4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</row>
    <row r="590" spans="1:27" ht="12.3" x14ac:dyDescent="0.4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</row>
    <row r="591" spans="1:27" ht="12.3" x14ac:dyDescent="0.4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</row>
    <row r="592" spans="1:27" ht="12.3" x14ac:dyDescent="0.4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</row>
    <row r="593" spans="1:27" ht="12.3" x14ac:dyDescent="0.4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</row>
    <row r="594" spans="1:27" ht="12.3" x14ac:dyDescent="0.4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</row>
    <row r="595" spans="1:27" ht="12.3" x14ac:dyDescent="0.4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</row>
    <row r="596" spans="1:27" ht="12.3" x14ac:dyDescent="0.4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</row>
    <row r="597" spans="1:27" ht="12.3" x14ac:dyDescent="0.4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</row>
    <row r="598" spans="1:27" ht="12.3" x14ac:dyDescent="0.4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</row>
    <row r="599" spans="1:27" ht="12.3" x14ac:dyDescent="0.4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</row>
    <row r="600" spans="1:27" ht="12.3" x14ac:dyDescent="0.4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</row>
    <row r="601" spans="1:27" ht="12.3" x14ac:dyDescent="0.4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</row>
    <row r="602" spans="1:27" ht="12.3" x14ac:dyDescent="0.4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</row>
    <row r="603" spans="1:27" ht="12.3" x14ac:dyDescent="0.4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</row>
    <row r="604" spans="1:27" ht="12.3" x14ac:dyDescent="0.4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</row>
    <row r="605" spans="1:27" ht="12.3" x14ac:dyDescent="0.4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</row>
    <row r="606" spans="1:27" ht="12.3" x14ac:dyDescent="0.4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</row>
    <row r="607" spans="1:27" ht="12.3" x14ac:dyDescent="0.4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</row>
    <row r="608" spans="1:27" ht="12.3" x14ac:dyDescent="0.4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</row>
    <row r="609" spans="1:27" ht="12.3" x14ac:dyDescent="0.4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</row>
    <row r="610" spans="1:27" ht="12.3" x14ac:dyDescent="0.4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</row>
    <row r="611" spans="1:27" ht="12.3" x14ac:dyDescent="0.4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</row>
    <row r="612" spans="1:27" ht="12.3" x14ac:dyDescent="0.4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</row>
    <row r="613" spans="1:27" ht="12.3" x14ac:dyDescent="0.4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</row>
    <row r="614" spans="1:27" ht="12.3" x14ac:dyDescent="0.4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</row>
    <row r="615" spans="1:27" ht="12.3" x14ac:dyDescent="0.4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</row>
    <row r="616" spans="1:27" ht="12.3" x14ac:dyDescent="0.4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</row>
    <row r="617" spans="1:27" ht="12.3" x14ac:dyDescent="0.4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</row>
    <row r="618" spans="1:27" ht="12.3" x14ac:dyDescent="0.4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</row>
    <row r="619" spans="1:27" ht="12.3" x14ac:dyDescent="0.4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</row>
    <row r="620" spans="1:27" ht="12.3" x14ac:dyDescent="0.4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</row>
    <row r="621" spans="1:27" ht="12.3" x14ac:dyDescent="0.4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</row>
    <row r="622" spans="1:27" ht="12.3" x14ac:dyDescent="0.4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</row>
    <row r="623" spans="1:27" ht="12.3" x14ac:dyDescent="0.4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</row>
    <row r="624" spans="1:27" ht="12.3" x14ac:dyDescent="0.4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</row>
    <row r="625" spans="1:27" ht="12.3" x14ac:dyDescent="0.4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</row>
    <row r="626" spans="1:27" ht="12.3" x14ac:dyDescent="0.4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</row>
    <row r="627" spans="1:27" ht="12.3" x14ac:dyDescent="0.4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</row>
    <row r="628" spans="1:27" ht="12.3" x14ac:dyDescent="0.4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</row>
    <row r="629" spans="1:27" ht="12.3" x14ac:dyDescent="0.4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</row>
    <row r="630" spans="1:27" ht="12.3" x14ac:dyDescent="0.4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</row>
    <row r="631" spans="1:27" ht="12.3" x14ac:dyDescent="0.4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</row>
    <row r="632" spans="1:27" ht="12.3" x14ac:dyDescent="0.4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</row>
    <row r="633" spans="1:27" ht="12.3" x14ac:dyDescent="0.4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</row>
    <row r="634" spans="1:27" ht="12.3" x14ac:dyDescent="0.4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</row>
    <row r="635" spans="1:27" ht="12.3" x14ac:dyDescent="0.4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</row>
    <row r="636" spans="1:27" ht="12.3" x14ac:dyDescent="0.4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</row>
    <row r="637" spans="1:27" ht="12.3" x14ac:dyDescent="0.4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</row>
    <row r="638" spans="1:27" ht="12.3" x14ac:dyDescent="0.4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</row>
    <row r="639" spans="1:27" ht="12.3" x14ac:dyDescent="0.4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</row>
    <row r="640" spans="1:27" ht="12.3" x14ac:dyDescent="0.4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</row>
    <row r="641" spans="1:27" ht="12.3" x14ac:dyDescent="0.4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</row>
    <row r="642" spans="1:27" ht="12.3" x14ac:dyDescent="0.4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</row>
    <row r="643" spans="1:27" ht="12.3" x14ac:dyDescent="0.4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</row>
    <row r="644" spans="1:27" ht="12.3" x14ac:dyDescent="0.4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</row>
    <row r="645" spans="1:27" ht="12.3" x14ac:dyDescent="0.4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</row>
    <row r="646" spans="1:27" ht="12.3" x14ac:dyDescent="0.4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</row>
    <row r="647" spans="1:27" ht="12.3" x14ac:dyDescent="0.4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</row>
    <row r="648" spans="1:27" ht="12.3" x14ac:dyDescent="0.4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</row>
    <row r="649" spans="1:27" ht="12.3" x14ac:dyDescent="0.4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</row>
    <row r="650" spans="1:27" ht="12.3" x14ac:dyDescent="0.4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</row>
    <row r="651" spans="1:27" ht="12.3" x14ac:dyDescent="0.4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</row>
    <row r="652" spans="1:27" ht="12.3" x14ac:dyDescent="0.4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</row>
    <row r="653" spans="1:27" ht="12.3" x14ac:dyDescent="0.4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</row>
    <row r="654" spans="1:27" ht="12.3" x14ac:dyDescent="0.4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</row>
    <row r="655" spans="1:27" ht="12.3" x14ac:dyDescent="0.4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</row>
    <row r="656" spans="1:27" ht="12.3" x14ac:dyDescent="0.4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</row>
    <row r="657" spans="1:27" ht="12.3" x14ac:dyDescent="0.4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</row>
    <row r="658" spans="1:27" ht="12.3" x14ac:dyDescent="0.4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</row>
    <row r="659" spans="1:27" ht="12.3" x14ac:dyDescent="0.4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</row>
    <row r="660" spans="1:27" ht="12.3" x14ac:dyDescent="0.4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</row>
    <row r="661" spans="1:27" ht="12.3" x14ac:dyDescent="0.4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</row>
    <row r="662" spans="1:27" ht="12.3" x14ac:dyDescent="0.4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</row>
    <row r="663" spans="1:27" ht="12.3" x14ac:dyDescent="0.4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</row>
    <row r="664" spans="1:27" ht="12.3" x14ac:dyDescent="0.4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</row>
    <row r="665" spans="1:27" ht="12.3" x14ac:dyDescent="0.4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</row>
    <row r="666" spans="1:27" ht="12.3" x14ac:dyDescent="0.4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</row>
    <row r="667" spans="1:27" ht="12.3" x14ac:dyDescent="0.4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</row>
    <row r="668" spans="1:27" ht="12.3" x14ac:dyDescent="0.4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</row>
    <row r="669" spans="1:27" ht="12.3" x14ac:dyDescent="0.4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</row>
    <row r="670" spans="1:27" ht="12.3" x14ac:dyDescent="0.4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</row>
    <row r="671" spans="1:27" ht="12.3" x14ac:dyDescent="0.4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</row>
    <row r="672" spans="1:27" ht="12.3" x14ac:dyDescent="0.4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</row>
    <row r="673" spans="1:27" ht="12.3" x14ac:dyDescent="0.4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</row>
    <row r="674" spans="1:27" ht="12.3" x14ac:dyDescent="0.4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</row>
    <row r="675" spans="1:27" ht="12.3" x14ac:dyDescent="0.4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</row>
    <row r="676" spans="1:27" ht="12.3" x14ac:dyDescent="0.4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</row>
    <row r="677" spans="1:27" ht="12.3" x14ac:dyDescent="0.4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</row>
    <row r="678" spans="1:27" ht="12.3" x14ac:dyDescent="0.4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</row>
    <row r="679" spans="1:27" ht="12.3" x14ac:dyDescent="0.4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</row>
    <row r="680" spans="1:27" ht="12.3" x14ac:dyDescent="0.4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</row>
    <row r="681" spans="1:27" ht="12.3" x14ac:dyDescent="0.4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</row>
    <row r="682" spans="1:27" ht="12.3" x14ac:dyDescent="0.4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</row>
    <row r="683" spans="1:27" ht="12.3" x14ac:dyDescent="0.4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</row>
    <row r="684" spans="1:27" ht="12.3" x14ac:dyDescent="0.4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</row>
    <row r="685" spans="1:27" ht="12.3" x14ac:dyDescent="0.4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</row>
    <row r="686" spans="1:27" ht="12.3" x14ac:dyDescent="0.4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</row>
    <row r="687" spans="1:27" ht="12.3" x14ac:dyDescent="0.4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</row>
    <row r="688" spans="1:27" ht="12.3" x14ac:dyDescent="0.4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</row>
    <row r="689" spans="1:27" ht="12.3" x14ac:dyDescent="0.4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</row>
    <row r="690" spans="1:27" ht="12.3" x14ac:dyDescent="0.4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</row>
    <row r="691" spans="1:27" ht="12.3" x14ac:dyDescent="0.4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</row>
    <row r="692" spans="1:27" ht="12.3" x14ac:dyDescent="0.4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</row>
    <row r="693" spans="1:27" ht="12.3" x14ac:dyDescent="0.4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</row>
    <row r="694" spans="1:27" ht="12.3" x14ac:dyDescent="0.4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</row>
    <row r="695" spans="1:27" ht="12.3" x14ac:dyDescent="0.4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</row>
    <row r="696" spans="1:27" ht="12.3" x14ac:dyDescent="0.4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</row>
    <row r="697" spans="1:27" ht="12.3" x14ac:dyDescent="0.4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</row>
    <row r="698" spans="1:27" ht="12.3" x14ac:dyDescent="0.4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</row>
    <row r="699" spans="1:27" ht="12.3" x14ac:dyDescent="0.4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</row>
    <row r="700" spans="1:27" ht="12.3" x14ac:dyDescent="0.4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</row>
    <row r="701" spans="1:27" ht="12.3" x14ac:dyDescent="0.4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</row>
    <row r="702" spans="1:27" ht="12.3" x14ac:dyDescent="0.4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</row>
    <row r="703" spans="1:27" ht="12.3" x14ac:dyDescent="0.4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</row>
    <row r="704" spans="1:27" ht="12.3" x14ac:dyDescent="0.4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</row>
    <row r="705" spans="1:27" ht="12.3" x14ac:dyDescent="0.4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</row>
    <row r="706" spans="1:27" ht="12.3" x14ac:dyDescent="0.4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</row>
    <row r="707" spans="1:27" ht="12.3" x14ac:dyDescent="0.4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</row>
    <row r="708" spans="1:27" ht="12.3" x14ac:dyDescent="0.4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</row>
    <row r="709" spans="1:27" ht="12.3" x14ac:dyDescent="0.4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</row>
    <row r="710" spans="1:27" ht="12.3" x14ac:dyDescent="0.4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</row>
    <row r="711" spans="1:27" ht="12.3" x14ac:dyDescent="0.4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</row>
    <row r="712" spans="1:27" ht="12.3" x14ac:dyDescent="0.4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</row>
    <row r="713" spans="1:27" ht="12.3" x14ac:dyDescent="0.4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</row>
    <row r="714" spans="1:27" ht="12.3" x14ac:dyDescent="0.4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</row>
    <row r="715" spans="1:27" ht="12.3" x14ac:dyDescent="0.4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</row>
    <row r="716" spans="1:27" ht="12.3" x14ac:dyDescent="0.4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</row>
    <row r="717" spans="1:27" ht="12.3" x14ac:dyDescent="0.4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</row>
    <row r="718" spans="1:27" ht="12.3" x14ac:dyDescent="0.4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</row>
    <row r="719" spans="1:27" ht="12.3" x14ac:dyDescent="0.4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</row>
    <row r="720" spans="1:27" ht="12.3" x14ac:dyDescent="0.4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</row>
    <row r="721" spans="1:27" ht="12.3" x14ac:dyDescent="0.4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</row>
    <row r="722" spans="1:27" ht="12.3" x14ac:dyDescent="0.4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</row>
    <row r="723" spans="1:27" ht="12.3" x14ac:dyDescent="0.4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</row>
    <row r="724" spans="1:27" ht="12.3" x14ac:dyDescent="0.4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</row>
    <row r="725" spans="1:27" ht="12.3" x14ac:dyDescent="0.4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</row>
    <row r="726" spans="1:27" ht="12.3" x14ac:dyDescent="0.4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</row>
    <row r="727" spans="1:27" ht="12.3" x14ac:dyDescent="0.4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</row>
    <row r="728" spans="1:27" ht="12.3" x14ac:dyDescent="0.4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</row>
    <row r="729" spans="1:27" ht="12.3" x14ac:dyDescent="0.4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</row>
    <row r="730" spans="1:27" ht="12.3" x14ac:dyDescent="0.4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</row>
    <row r="731" spans="1:27" ht="12.3" x14ac:dyDescent="0.4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</row>
    <row r="732" spans="1:27" ht="12.3" x14ac:dyDescent="0.4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</row>
    <row r="733" spans="1:27" ht="12.3" x14ac:dyDescent="0.4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</row>
    <row r="734" spans="1:27" ht="12.3" x14ac:dyDescent="0.4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</row>
    <row r="735" spans="1:27" ht="12.3" x14ac:dyDescent="0.4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</row>
    <row r="736" spans="1:27" ht="12.3" x14ac:dyDescent="0.4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</row>
    <row r="737" spans="1:27" ht="12.3" x14ac:dyDescent="0.4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</row>
    <row r="738" spans="1:27" ht="12.3" x14ac:dyDescent="0.4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</row>
    <row r="739" spans="1:27" ht="12.3" x14ac:dyDescent="0.4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</row>
    <row r="740" spans="1:27" ht="12.3" x14ac:dyDescent="0.4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</row>
    <row r="741" spans="1:27" ht="12.3" x14ac:dyDescent="0.4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</row>
    <row r="742" spans="1:27" ht="12.3" x14ac:dyDescent="0.4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</row>
    <row r="743" spans="1:27" ht="12.3" x14ac:dyDescent="0.4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</row>
    <row r="744" spans="1:27" ht="12.3" x14ac:dyDescent="0.4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</row>
    <row r="745" spans="1:27" ht="12.3" x14ac:dyDescent="0.4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</row>
    <row r="746" spans="1:27" ht="12.3" x14ac:dyDescent="0.4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</row>
    <row r="747" spans="1:27" ht="12.3" x14ac:dyDescent="0.4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</row>
    <row r="748" spans="1:27" ht="12.3" x14ac:dyDescent="0.4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</row>
    <row r="749" spans="1:27" ht="12.3" x14ac:dyDescent="0.4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</row>
    <row r="750" spans="1:27" ht="12.3" x14ac:dyDescent="0.4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</row>
    <row r="751" spans="1:27" ht="12.3" x14ac:dyDescent="0.4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</row>
    <row r="752" spans="1:27" ht="12.3" x14ac:dyDescent="0.4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</row>
    <row r="753" spans="1:27" ht="12.3" x14ac:dyDescent="0.4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</row>
    <row r="754" spans="1:27" ht="12.3" x14ac:dyDescent="0.4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</row>
    <row r="755" spans="1:27" ht="12.3" x14ac:dyDescent="0.4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</row>
    <row r="756" spans="1:27" ht="12.3" x14ac:dyDescent="0.4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</row>
    <row r="757" spans="1:27" ht="12.3" x14ac:dyDescent="0.4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</row>
    <row r="758" spans="1:27" ht="12.3" x14ac:dyDescent="0.4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</row>
    <row r="759" spans="1:27" ht="12.3" x14ac:dyDescent="0.4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</row>
    <row r="760" spans="1:27" ht="12.3" x14ac:dyDescent="0.4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</row>
    <row r="761" spans="1:27" ht="12.3" x14ac:dyDescent="0.4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</row>
    <row r="762" spans="1:27" ht="12.3" x14ac:dyDescent="0.4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</row>
    <row r="763" spans="1:27" ht="12.3" x14ac:dyDescent="0.4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</row>
    <row r="764" spans="1:27" ht="12.3" x14ac:dyDescent="0.4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</row>
    <row r="765" spans="1:27" ht="12.3" x14ac:dyDescent="0.4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</row>
    <row r="766" spans="1:27" ht="12.3" x14ac:dyDescent="0.4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</row>
    <row r="767" spans="1:27" ht="12.3" x14ac:dyDescent="0.4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</row>
    <row r="768" spans="1:27" ht="12.3" x14ac:dyDescent="0.4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</row>
    <row r="769" spans="1:27" ht="12.3" x14ac:dyDescent="0.4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</row>
    <row r="770" spans="1:27" ht="12.3" x14ac:dyDescent="0.4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</row>
    <row r="771" spans="1:27" ht="12.3" x14ac:dyDescent="0.4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</row>
    <row r="772" spans="1:27" ht="12.3" x14ac:dyDescent="0.4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</row>
    <row r="773" spans="1:27" ht="12.3" x14ac:dyDescent="0.4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</row>
    <row r="774" spans="1:27" ht="12.3" x14ac:dyDescent="0.4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</row>
    <row r="775" spans="1:27" ht="12.3" x14ac:dyDescent="0.4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</row>
    <row r="776" spans="1:27" ht="12.3" x14ac:dyDescent="0.4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</row>
    <row r="777" spans="1:27" ht="12.3" x14ac:dyDescent="0.4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</row>
    <row r="778" spans="1:27" ht="12.3" x14ac:dyDescent="0.4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</row>
    <row r="779" spans="1:27" ht="12.3" x14ac:dyDescent="0.4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</row>
    <row r="780" spans="1:27" ht="12.3" x14ac:dyDescent="0.4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</row>
    <row r="781" spans="1:27" ht="12.3" x14ac:dyDescent="0.4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</row>
    <row r="782" spans="1:27" ht="12.3" x14ac:dyDescent="0.4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</row>
    <row r="783" spans="1:27" ht="12.3" x14ac:dyDescent="0.4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</row>
    <row r="784" spans="1:27" ht="12.3" x14ac:dyDescent="0.4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</row>
    <row r="785" spans="1:27" ht="12.3" x14ac:dyDescent="0.4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</row>
    <row r="786" spans="1:27" ht="12.3" x14ac:dyDescent="0.4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</row>
    <row r="787" spans="1:27" ht="12.3" x14ac:dyDescent="0.4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</row>
    <row r="788" spans="1:27" ht="12.3" x14ac:dyDescent="0.4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</row>
    <row r="789" spans="1:27" ht="12.3" x14ac:dyDescent="0.4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</row>
    <row r="790" spans="1:27" ht="12.3" x14ac:dyDescent="0.4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</row>
    <row r="791" spans="1:27" ht="12.3" x14ac:dyDescent="0.4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</row>
    <row r="792" spans="1:27" ht="12.3" x14ac:dyDescent="0.4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</row>
    <row r="793" spans="1:27" ht="12.3" x14ac:dyDescent="0.4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</row>
    <row r="794" spans="1:27" ht="12.3" x14ac:dyDescent="0.4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</row>
    <row r="795" spans="1:27" ht="12.3" x14ac:dyDescent="0.4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</row>
    <row r="796" spans="1:27" ht="12.3" x14ac:dyDescent="0.4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</row>
    <row r="797" spans="1:27" ht="12.3" x14ac:dyDescent="0.4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</row>
    <row r="798" spans="1:27" ht="12.3" x14ac:dyDescent="0.4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</row>
    <row r="799" spans="1:27" ht="12.3" x14ac:dyDescent="0.4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</row>
    <row r="800" spans="1:27" ht="12.3" x14ac:dyDescent="0.4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</row>
    <row r="801" spans="1:27" ht="12.3" x14ac:dyDescent="0.4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</row>
    <row r="802" spans="1:27" ht="12.3" x14ac:dyDescent="0.4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</row>
    <row r="803" spans="1:27" ht="12.3" x14ac:dyDescent="0.4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</row>
    <row r="804" spans="1:27" ht="12.3" x14ac:dyDescent="0.4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</row>
    <row r="805" spans="1:27" ht="12.3" x14ac:dyDescent="0.4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</row>
    <row r="806" spans="1:27" ht="12.3" x14ac:dyDescent="0.4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</row>
    <row r="807" spans="1:27" ht="12.3" x14ac:dyDescent="0.4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</row>
    <row r="808" spans="1:27" ht="12.3" x14ac:dyDescent="0.4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</row>
    <row r="809" spans="1:27" ht="12.3" x14ac:dyDescent="0.4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</row>
    <row r="810" spans="1:27" ht="12.3" x14ac:dyDescent="0.4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</row>
    <row r="811" spans="1:27" ht="12.3" x14ac:dyDescent="0.4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</row>
    <row r="812" spans="1:27" ht="12.3" x14ac:dyDescent="0.4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</row>
    <row r="813" spans="1:27" ht="12.3" x14ac:dyDescent="0.4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</row>
    <row r="814" spans="1:27" ht="12.3" x14ac:dyDescent="0.4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</row>
    <row r="815" spans="1:27" ht="12.3" x14ac:dyDescent="0.4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</row>
    <row r="816" spans="1:27" ht="12.3" x14ac:dyDescent="0.4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</row>
    <row r="817" spans="1:27" ht="12.3" x14ac:dyDescent="0.4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</row>
    <row r="818" spans="1:27" ht="12.3" x14ac:dyDescent="0.4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</row>
    <row r="819" spans="1:27" ht="12.3" x14ac:dyDescent="0.4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</row>
    <row r="820" spans="1:27" ht="12.3" x14ac:dyDescent="0.4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</row>
    <row r="821" spans="1:27" ht="12.3" x14ac:dyDescent="0.4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</row>
    <row r="822" spans="1:27" ht="12.3" x14ac:dyDescent="0.4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</row>
    <row r="823" spans="1:27" ht="12.3" x14ac:dyDescent="0.4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</row>
    <row r="824" spans="1:27" ht="12.3" x14ac:dyDescent="0.4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</row>
    <row r="825" spans="1:27" ht="12.3" x14ac:dyDescent="0.4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</row>
    <row r="826" spans="1:27" ht="12.3" x14ac:dyDescent="0.4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</row>
    <row r="827" spans="1:27" ht="12.3" x14ac:dyDescent="0.4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</row>
    <row r="828" spans="1:27" ht="12.3" x14ac:dyDescent="0.4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</row>
    <row r="829" spans="1:27" ht="12.3" x14ac:dyDescent="0.4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</row>
    <row r="830" spans="1:27" ht="12.3" x14ac:dyDescent="0.4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</row>
    <row r="831" spans="1:27" ht="12.3" x14ac:dyDescent="0.4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</row>
    <row r="832" spans="1:27" ht="12.3" x14ac:dyDescent="0.4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</row>
    <row r="833" spans="1:27" ht="12.3" x14ac:dyDescent="0.4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</row>
    <row r="834" spans="1:27" ht="12.3" x14ac:dyDescent="0.4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</row>
    <row r="835" spans="1:27" ht="12.3" x14ac:dyDescent="0.4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</row>
    <row r="836" spans="1:27" ht="12.3" x14ac:dyDescent="0.4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</row>
    <row r="837" spans="1:27" ht="12.3" x14ac:dyDescent="0.4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</row>
    <row r="838" spans="1:27" ht="12.3" x14ac:dyDescent="0.4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</row>
    <row r="839" spans="1:27" ht="12.3" x14ac:dyDescent="0.4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</row>
    <row r="840" spans="1:27" ht="12.3" x14ac:dyDescent="0.4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</row>
    <row r="841" spans="1:27" ht="12.3" x14ac:dyDescent="0.4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</row>
    <row r="842" spans="1:27" ht="12.3" x14ac:dyDescent="0.4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</row>
    <row r="843" spans="1:27" ht="12.3" x14ac:dyDescent="0.4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</row>
    <row r="844" spans="1:27" ht="12.3" x14ac:dyDescent="0.4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</row>
    <row r="845" spans="1:27" ht="12.3" x14ac:dyDescent="0.4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</row>
    <row r="846" spans="1:27" ht="12.3" x14ac:dyDescent="0.4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</row>
    <row r="847" spans="1:27" ht="12.3" x14ac:dyDescent="0.4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</row>
    <row r="848" spans="1:27" ht="12.3" x14ac:dyDescent="0.4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</row>
    <row r="849" spans="1:27" ht="12.3" x14ac:dyDescent="0.4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</row>
    <row r="850" spans="1:27" ht="12.3" x14ac:dyDescent="0.4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</row>
    <row r="851" spans="1:27" ht="12.3" x14ac:dyDescent="0.4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</row>
    <row r="852" spans="1:27" ht="12.3" x14ac:dyDescent="0.4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</row>
    <row r="853" spans="1:27" ht="12.3" x14ac:dyDescent="0.4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</row>
    <row r="854" spans="1:27" ht="12.3" x14ac:dyDescent="0.4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</row>
    <row r="855" spans="1:27" ht="12.3" x14ac:dyDescent="0.4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</row>
    <row r="856" spans="1:27" ht="12.3" x14ac:dyDescent="0.4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</row>
    <row r="857" spans="1:27" ht="12.3" x14ac:dyDescent="0.4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</row>
    <row r="858" spans="1:27" ht="12.3" x14ac:dyDescent="0.4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</row>
    <row r="859" spans="1:27" ht="12.3" x14ac:dyDescent="0.4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</row>
    <row r="860" spans="1:27" ht="12.3" x14ac:dyDescent="0.4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</row>
    <row r="861" spans="1:27" ht="12.3" x14ac:dyDescent="0.4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</row>
    <row r="862" spans="1:27" ht="12.3" x14ac:dyDescent="0.4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</row>
    <row r="863" spans="1:27" ht="12.3" x14ac:dyDescent="0.4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</row>
    <row r="864" spans="1:27" ht="12.3" x14ac:dyDescent="0.4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</row>
    <row r="865" spans="1:27" ht="12.3" x14ac:dyDescent="0.4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</row>
    <row r="866" spans="1:27" ht="12.3" x14ac:dyDescent="0.4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</row>
    <row r="867" spans="1:27" ht="12.3" x14ac:dyDescent="0.4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</row>
    <row r="868" spans="1:27" ht="12.3" x14ac:dyDescent="0.4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</row>
    <row r="869" spans="1:27" ht="12.3" x14ac:dyDescent="0.4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</row>
    <row r="870" spans="1:27" ht="12.3" x14ac:dyDescent="0.4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</row>
    <row r="871" spans="1:27" ht="12.3" x14ac:dyDescent="0.4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</row>
    <row r="872" spans="1:27" ht="12.3" x14ac:dyDescent="0.4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</row>
    <row r="873" spans="1:27" ht="12.3" x14ac:dyDescent="0.4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</row>
    <row r="874" spans="1:27" ht="12.3" x14ac:dyDescent="0.4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</row>
    <row r="875" spans="1:27" ht="12.3" x14ac:dyDescent="0.4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</row>
    <row r="876" spans="1:27" ht="12.3" x14ac:dyDescent="0.4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</row>
    <row r="877" spans="1:27" ht="12.3" x14ac:dyDescent="0.4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</row>
    <row r="878" spans="1:27" ht="12.3" x14ac:dyDescent="0.4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</row>
    <row r="879" spans="1:27" ht="12.3" x14ac:dyDescent="0.4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</row>
    <row r="880" spans="1:27" ht="12.3" x14ac:dyDescent="0.4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</row>
    <row r="881" spans="1:27" ht="12.3" x14ac:dyDescent="0.4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</row>
    <row r="882" spans="1:27" ht="12.3" x14ac:dyDescent="0.4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</row>
    <row r="883" spans="1:27" ht="12.3" x14ac:dyDescent="0.4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</row>
    <row r="884" spans="1:27" ht="12.3" x14ac:dyDescent="0.4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</row>
    <row r="885" spans="1:27" ht="12.3" x14ac:dyDescent="0.4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</row>
    <row r="886" spans="1:27" ht="12.3" x14ac:dyDescent="0.4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</row>
    <row r="887" spans="1:27" ht="12.3" x14ac:dyDescent="0.4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</row>
    <row r="888" spans="1:27" ht="12.3" x14ac:dyDescent="0.4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</row>
    <row r="889" spans="1:27" ht="12.3" x14ac:dyDescent="0.4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</row>
    <row r="890" spans="1:27" ht="12.3" x14ac:dyDescent="0.4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</row>
    <row r="891" spans="1:27" ht="12.3" x14ac:dyDescent="0.4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</row>
    <row r="892" spans="1:27" ht="12.3" x14ac:dyDescent="0.4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</row>
    <row r="893" spans="1:27" ht="12.3" x14ac:dyDescent="0.4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</row>
    <row r="894" spans="1:27" ht="12.3" x14ac:dyDescent="0.4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</row>
    <row r="895" spans="1:27" ht="12.3" x14ac:dyDescent="0.4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</row>
    <row r="896" spans="1:27" ht="12.3" x14ac:dyDescent="0.4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</row>
    <row r="897" spans="1:27" ht="12.3" x14ac:dyDescent="0.4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</row>
    <row r="898" spans="1:27" ht="12.3" x14ac:dyDescent="0.4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</row>
    <row r="899" spans="1:27" ht="12.3" x14ac:dyDescent="0.4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</row>
    <row r="900" spans="1:27" ht="12.3" x14ac:dyDescent="0.4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</row>
    <row r="901" spans="1:27" ht="12.3" x14ac:dyDescent="0.4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</row>
    <row r="902" spans="1:27" ht="12.3" x14ac:dyDescent="0.4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</row>
    <row r="903" spans="1:27" ht="12.3" x14ac:dyDescent="0.4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</row>
    <row r="904" spans="1:27" ht="12.3" x14ac:dyDescent="0.4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</row>
    <row r="905" spans="1:27" ht="12.3" x14ac:dyDescent="0.4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</row>
    <row r="906" spans="1:27" ht="12.3" x14ac:dyDescent="0.4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</row>
    <row r="907" spans="1:27" ht="12.3" x14ac:dyDescent="0.4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</row>
    <row r="908" spans="1:27" ht="12.3" x14ac:dyDescent="0.4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</row>
    <row r="909" spans="1:27" ht="12.3" x14ac:dyDescent="0.4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</row>
    <row r="910" spans="1:27" ht="12.3" x14ac:dyDescent="0.4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</row>
    <row r="911" spans="1:27" ht="12.3" x14ac:dyDescent="0.4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</row>
    <row r="912" spans="1:27" ht="12.3" x14ac:dyDescent="0.4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</row>
    <row r="913" spans="1:27" ht="12.3" x14ac:dyDescent="0.4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</row>
    <row r="914" spans="1:27" ht="12.3" x14ac:dyDescent="0.4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</row>
    <row r="915" spans="1:27" ht="12.3" x14ac:dyDescent="0.4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</row>
    <row r="916" spans="1:27" ht="12.3" x14ac:dyDescent="0.4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</row>
    <row r="917" spans="1:27" ht="12.3" x14ac:dyDescent="0.4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</row>
    <row r="918" spans="1:27" ht="12.3" x14ac:dyDescent="0.4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</row>
    <row r="919" spans="1:27" ht="12.3" x14ac:dyDescent="0.4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</row>
    <row r="920" spans="1:27" ht="12.3" x14ac:dyDescent="0.4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</row>
    <row r="921" spans="1:27" ht="12.3" x14ac:dyDescent="0.4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</row>
    <row r="922" spans="1:27" ht="12.3" x14ac:dyDescent="0.4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</row>
    <row r="923" spans="1:27" ht="12.3" x14ac:dyDescent="0.4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</row>
    <row r="924" spans="1:27" ht="12.3" x14ac:dyDescent="0.4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</row>
    <row r="925" spans="1:27" ht="12.3" x14ac:dyDescent="0.4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</row>
    <row r="926" spans="1:27" ht="12.3" x14ac:dyDescent="0.4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</row>
    <row r="927" spans="1:27" ht="12.3" x14ac:dyDescent="0.4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</row>
    <row r="928" spans="1:27" ht="12.3" x14ac:dyDescent="0.4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</row>
    <row r="929" spans="1:27" ht="12.3" x14ac:dyDescent="0.4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</row>
    <row r="930" spans="1:27" ht="12.3" x14ac:dyDescent="0.4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</row>
    <row r="931" spans="1:27" ht="12.3" x14ac:dyDescent="0.4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</row>
    <row r="932" spans="1:27" ht="12.3" x14ac:dyDescent="0.4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</row>
    <row r="933" spans="1:27" ht="12.3" x14ac:dyDescent="0.4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</row>
    <row r="934" spans="1:27" ht="12.3" x14ac:dyDescent="0.4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</row>
    <row r="935" spans="1:27" ht="12.3" x14ac:dyDescent="0.4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</row>
    <row r="936" spans="1:27" ht="12.3" x14ac:dyDescent="0.4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</row>
    <row r="937" spans="1:27" ht="12.3" x14ac:dyDescent="0.4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</row>
    <row r="938" spans="1:27" ht="12.3" x14ac:dyDescent="0.4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</row>
    <row r="939" spans="1:27" ht="12.3" x14ac:dyDescent="0.4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</row>
    <row r="940" spans="1:27" ht="12.3" x14ac:dyDescent="0.4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</row>
    <row r="941" spans="1:27" ht="12.3" x14ac:dyDescent="0.4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</row>
    <row r="942" spans="1:27" ht="12.3" x14ac:dyDescent="0.4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</row>
    <row r="943" spans="1:27" ht="12.3" x14ac:dyDescent="0.4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</row>
    <row r="944" spans="1:27" ht="12.3" x14ac:dyDescent="0.4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</row>
    <row r="945" spans="1:27" ht="12.3" x14ac:dyDescent="0.4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</row>
    <row r="946" spans="1:27" ht="12.3" x14ac:dyDescent="0.4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</row>
    <row r="947" spans="1:27" ht="12.3" x14ac:dyDescent="0.4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</row>
    <row r="948" spans="1:27" ht="12.3" x14ac:dyDescent="0.4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</row>
    <row r="949" spans="1:27" ht="12.3" x14ac:dyDescent="0.4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</row>
    <row r="950" spans="1:27" ht="12.3" x14ac:dyDescent="0.4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</row>
    <row r="951" spans="1:27" ht="12.3" x14ac:dyDescent="0.4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</row>
    <row r="952" spans="1:27" ht="12.3" x14ac:dyDescent="0.4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</row>
    <row r="953" spans="1:27" ht="12.3" x14ac:dyDescent="0.4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</row>
    <row r="954" spans="1:27" ht="12.3" x14ac:dyDescent="0.4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</row>
    <row r="955" spans="1:27" ht="12.3" x14ac:dyDescent="0.4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</row>
    <row r="956" spans="1:27" ht="12.3" x14ac:dyDescent="0.4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</row>
    <row r="957" spans="1:27" ht="12.3" x14ac:dyDescent="0.4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</row>
    <row r="958" spans="1:27" ht="12.3" x14ac:dyDescent="0.4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</row>
    <row r="959" spans="1:27" ht="12.3" x14ac:dyDescent="0.4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</row>
    <row r="960" spans="1:27" ht="12.3" x14ac:dyDescent="0.4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10"/>
    </row>
    <row r="961" spans="1:27" ht="12.3" x14ac:dyDescent="0.4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</row>
    <row r="962" spans="1:27" ht="12.3" x14ac:dyDescent="0.4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</row>
    <row r="963" spans="1:27" ht="12.3" x14ac:dyDescent="0.4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</row>
    <row r="964" spans="1:27" ht="12.3" x14ac:dyDescent="0.4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</row>
    <row r="965" spans="1:27" ht="12.3" x14ac:dyDescent="0.4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</row>
    <row r="966" spans="1:27" ht="12.3" x14ac:dyDescent="0.4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</row>
    <row r="967" spans="1:27" ht="12.3" x14ac:dyDescent="0.4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</row>
    <row r="968" spans="1:27" ht="12.3" x14ac:dyDescent="0.4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</row>
    <row r="969" spans="1:27" ht="12.3" x14ac:dyDescent="0.4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</row>
    <row r="970" spans="1:27" ht="12.3" x14ac:dyDescent="0.4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</row>
    <row r="971" spans="1:27" ht="12.3" x14ac:dyDescent="0.4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</row>
    <row r="972" spans="1:27" ht="12.3" x14ac:dyDescent="0.4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</row>
    <row r="973" spans="1:27" ht="12.3" x14ac:dyDescent="0.4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</row>
    <row r="974" spans="1:27" ht="12.3" x14ac:dyDescent="0.4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</row>
    <row r="975" spans="1:27" ht="12.3" x14ac:dyDescent="0.4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</row>
    <row r="976" spans="1:27" ht="12.3" x14ac:dyDescent="0.4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</row>
    <row r="977" spans="1:27" ht="12.3" x14ac:dyDescent="0.4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</row>
    <row r="978" spans="1:27" ht="12.3" x14ac:dyDescent="0.4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0"/>
    </row>
    <row r="979" spans="1:27" ht="12.3" x14ac:dyDescent="0.4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</row>
    <row r="980" spans="1:27" ht="12.3" x14ac:dyDescent="0.4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10"/>
    </row>
    <row r="981" spans="1:27" ht="12.3" x14ac:dyDescent="0.4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</row>
    <row r="982" spans="1:27" ht="12.3" x14ac:dyDescent="0.4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  <c r="AA982" s="10"/>
    </row>
    <row r="983" spans="1:27" ht="12.3" x14ac:dyDescent="0.4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</row>
    <row r="984" spans="1:27" ht="12.3" x14ac:dyDescent="0.4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  <c r="AA984" s="10"/>
    </row>
    <row r="985" spans="1:27" ht="12.3" x14ac:dyDescent="0.4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</row>
    <row r="986" spans="1:27" ht="12.3" x14ac:dyDescent="0.4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  <c r="AA986" s="10"/>
    </row>
    <row r="987" spans="1:27" ht="12.3" x14ac:dyDescent="0.4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</row>
    <row r="988" spans="1:27" ht="12.3" x14ac:dyDescent="0.4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  <c r="AA988" s="10"/>
    </row>
    <row r="989" spans="1:27" ht="12.3" x14ac:dyDescent="0.4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</row>
    <row r="990" spans="1:27" ht="12.3" x14ac:dyDescent="0.4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  <c r="AA990" s="10"/>
    </row>
    <row r="991" spans="1:27" ht="12.3" x14ac:dyDescent="0.4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</row>
    <row r="992" spans="1:27" ht="12.3" x14ac:dyDescent="0.4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  <c r="AA992" s="10"/>
    </row>
    <row r="993" spans="1:27" ht="12.3" x14ac:dyDescent="0.4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</row>
    <row r="994" spans="1:27" ht="12.3" x14ac:dyDescent="0.4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  <c r="AA994" s="10"/>
    </row>
    <row r="995" spans="1:27" ht="12.3" x14ac:dyDescent="0.4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</row>
    <row r="996" spans="1:27" ht="12.3" x14ac:dyDescent="0.4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  <c r="AA996" s="10"/>
    </row>
    <row r="997" spans="1:27" ht="12.3" x14ac:dyDescent="0.4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</row>
    <row r="998" spans="1:27" ht="12.3" x14ac:dyDescent="0.4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  <c r="AA998" s="10"/>
    </row>
    <row r="999" spans="1:27" ht="12.3" x14ac:dyDescent="0.4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</row>
    <row r="1000" spans="1:27" ht="12.3" x14ac:dyDescent="0.4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  <c r="AA1000" s="10"/>
    </row>
    <row r="1001" spans="1:27" ht="12.3" x14ac:dyDescent="0.4">
      <c r="A1001" s="15"/>
      <c r="B1001" s="15"/>
      <c r="C1001" s="15"/>
      <c r="D1001" s="15"/>
      <c r="E1001" s="15"/>
      <c r="F1001" s="15"/>
      <c r="G1001" s="15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  <c r="X1001" s="15"/>
      <c r="Y1001" s="15"/>
      <c r="Z1001" s="15"/>
      <c r="AA1001" s="15"/>
    </row>
    <row r="1002" spans="1:27" ht="12.3" x14ac:dyDescent="0.4">
      <c r="A1002" s="10"/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  <c r="S1002" s="10"/>
      <c r="T1002" s="10"/>
      <c r="U1002" s="10"/>
      <c r="V1002" s="10"/>
      <c r="W1002" s="10"/>
      <c r="X1002" s="10"/>
      <c r="Y1002" s="10"/>
      <c r="Z1002" s="10"/>
      <c r="AA1002" s="10"/>
    </row>
    <row r="1003" spans="1:27" ht="12.3" x14ac:dyDescent="0.4">
      <c r="A1003" s="15"/>
      <c r="B1003" s="15"/>
      <c r="C1003" s="15"/>
      <c r="D1003" s="15"/>
      <c r="E1003" s="15"/>
      <c r="F1003" s="15"/>
      <c r="G1003" s="15"/>
      <c r="H1003" s="15"/>
      <c r="I1003" s="15"/>
      <c r="J1003" s="15"/>
      <c r="K1003" s="15"/>
      <c r="L1003" s="15"/>
      <c r="M1003" s="15"/>
      <c r="N1003" s="15"/>
      <c r="O1003" s="15"/>
      <c r="P1003" s="15"/>
      <c r="Q1003" s="15"/>
      <c r="R1003" s="15"/>
      <c r="S1003" s="15"/>
      <c r="T1003" s="15"/>
      <c r="U1003" s="15"/>
      <c r="V1003" s="15"/>
      <c r="W1003" s="15"/>
      <c r="X1003" s="15"/>
      <c r="Y1003" s="15"/>
      <c r="Z1003" s="15"/>
      <c r="AA1003" s="15"/>
    </row>
    <row r="1004" spans="1:27" ht="12.3" x14ac:dyDescent="0.4">
      <c r="A1004" s="10"/>
      <c r="B1004" s="10"/>
      <c r="C1004" s="10"/>
      <c r="D1004" s="10"/>
      <c r="E1004" s="10"/>
      <c r="F1004" s="10"/>
      <c r="G1004" s="10"/>
      <c r="H1004" s="10"/>
      <c r="I1004" s="10"/>
      <c r="J1004" s="10"/>
      <c r="K1004" s="10"/>
      <c r="L1004" s="10"/>
      <c r="M1004" s="10"/>
      <c r="N1004" s="10"/>
      <c r="O1004" s="10"/>
      <c r="P1004" s="10"/>
      <c r="Q1004" s="10"/>
      <c r="R1004" s="10"/>
      <c r="S1004" s="10"/>
      <c r="T1004" s="10"/>
      <c r="U1004" s="10"/>
      <c r="V1004" s="10"/>
      <c r="W1004" s="10"/>
      <c r="X1004" s="10"/>
      <c r="Y1004" s="10"/>
      <c r="Z1004" s="10"/>
      <c r="AA1004" s="10"/>
    </row>
    <row r="1005" spans="1:27" ht="12.3" x14ac:dyDescent="0.4">
      <c r="A1005" s="15"/>
      <c r="B1005" s="15"/>
      <c r="C1005" s="15"/>
      <c r="D1005" s="15"/>
      <c r="E1005" s="15"/>
      <c r="F1005" s="15"/>
      <c r="G1005" s="15"/>
      <c r="H1005" s="15"/>
      <c r="I1005" s="15"/>
      <c r="J1005" s="15"/>
      <c r="K1005" s="15"/>
      <c r="L1005" s="15"/>
      <c r="M1005" s="15"/>
      <c r="N1005" s="15"/>
      <c r="O1005" s="15"/>
      <c r="P1005" s="15"/>
      <c r="Q1005" s="15"/>
      <c r="R1005" s="15"/>
      <c r="S1005" s="15"/>
      <c r="T1005" s="15"/>
      <c r="U1005" s="15"/>
      <c r="V1005" s="15"/>
      <c r="W1005" s="15"/>
      <c r="X1005" s="15"/>
      <c r="Y1005" s="15"/>
      <c r="Z1005" s="15"/>
      <c r="AA1005" s="15"/>
    </row>
    <row r="1006" spans="1:27" ht="12.3" x14ac:dyDescent="0.4">
      <c r="A1006" s="10"/>
      <c r="B1006" s="10"/>
      <c r="C1006" s="10"/>
      <c r="D1006" s="10"/>
      <c r="E1006" s="10"/>
      <c r="F1006" s="10"/>
      <c r="G1006" s="10"/>
      <c r="H1006" s="10"/>
      <c r="I1006" s="10"/>
      <c r="J1006" s="10"/>
      <c r="K1006" s="10"/>
      <c r="L1006" s="10"/>
      <c r="M1006" s="10"/>
      <c r="N1006" s="10"/>
      <c r="O1006" s="10"/>
      <c r="P1006" s="10"/>
      <c r="Q1006" s="10"/>
      <c r="R1006" s="10"/>
      <c r="S1006" s="10"/>
      <c r="T1006" s="10"/>
      <c r="U1006" s="10"/>
      <c r="V1006" s="10"/>
      <c r="W1006" s="10"/>
      <c r="X1006" s="10"/>
      <c r="Y1006" s="10"/>
      <c r="Z1006" s="10"/>
      <c r="AA1006" s="10"/>
    </row>
    <row r="1007" spans="1:27" ht="12.3" x14ac:dyDescent="0.4">
      <c r="A1007" s="15"/>
      <c r="B1007" s="15"/>
      <c r="C1007" s="15"/>
      <c r="D1007" s="15"/>
      <c r="E1007" s="15"/>
      <c r="F1007" s="15"/>
      <c r="G1007" s="15"/>
      <c r="H1007" s="15"/>
      <c r="I1007" s="15"/>
      <c r="J1007" s="15"/>
      <c r="K1007" s="15"/>
      <c r="L1007" s="15"/>
      <c r="M1007" s="15"/>
      <c r="N1007" s="15"/>
      <c r="O1007" s="15"/>
      <c r="P1007" s="15"/>
      <c r="Q1007" s="15"/>
      <c r="R1007" s="15"/>
      <c r="S1007" s="15"/>
      <c r="T1007" s="15"/>
      <c r="U1007" s="15"/>
      <c r="V1007" s="15"/>
      <c r="W1007" s="15"/>
      <c r="X1007" s="15"/>
      <c r="Y1007" s="15"/>
      <c r="Z1007" s="15"/>
      <c r="AA1007" s="15"/>
    </row>
    <row r="1008" spans="1:27" ht="12.3" x14ac:dyDescent="0.4">
      <c r="A1008" s="10"/>
      <c r="B1008" s="10"/>
      <c r="C1008" s="10"/>
      <c r="D1008" s="10"/>
      <c r="E1008" s="10"/>
      <c r="F1008" s="10"/>
      <c r="G1008" s="10"/>
      <c r="H1008" s="10"/>
      <c r="I1008" s="10"/>
      <c r="J1008" s="10"/>
      <c r="K1008" s="10"/>
      <c r="L1008" s="10"/>
      <c r="M1008" s="10"/>
      <c r="N1008" s="10"/>
      <c r="O1008" s="10"/>
      <c r="P1008" s="10"/>
      <c r="Q1008" s="10"/>
      <c r="R1008" s="10"/>
      <c r="S1008" s="10"/>
      <c r="T1008" s="10"/>
      <c r="U1008" s="10"/>
      <c r="V1008" s="10"/>
      <c r="W1008" s="10"/>
      <c r="X1008" s="10"/>
      <c r="Y1008" s="10"/>
      <c r="Z1008" s="10"/>
      <c r="AA1008" s="10"/>
    </row>
    <row r="1009" spans="1:27" ht="12.3" x14ac:dyDescent="0.4">
      <c r="A1009" s="15"/>
      <c r="B1009" s="15"/>
      <c r="C1009" s="15"/>
      <c r="D1009" s="15"/>
      <c r="E1009" s="15"/>
      <c r="F1009" s="15"/>
      <c r="G1009" s="15"/>
      <c r="H1009" s="15"/>
      <c r="I1009" s="15"/>
      <c r="J1009" s="15"/>
      <c r="K1009" s="15"/>
      <c r="L1009" s="15"/>
      <c r="M1009" s="15"/>
      <c r="N1009" s="15"/>
      <c r="O1009" s="15"/>
      <c r="P1009" s="15"/>
      <c r="Q1009" s="15"/>
      <c r="R1009" s="15"/>
      <c r="S1009" s="15"/>
      <c r="T1009" s="15"/>
      <c r="U1009" s="15"/>
      <c r="V1009" s="15"/>
      <c r="W1009" s="15"/>
      <c r="X1009" s="15"/>
      <c r="Y1009" s="15"/>
      <c r="Z1009" s="15"/>
      <c r="AA1009" s="15"/>
    </row>
    <row r="1010" spans="1:27" ht="12.3" x14ac:dyDescent="0.4">
      <c r="A1010" s="10"/>
      <c r="B1010" s="10"/>
      <c r="C1010" s="10"/>
      <c r="D1010" s="10"/>
      <c r="E1010" s="10"/>
      <c r="F1010" s="10"/>
      <c r="G1010" s="10"/>
      <c r="H1010" s="10"/>
      <c r="I1010" s="10"/>
      <c r="J1010" s="10"/>
      <c r="K1010" s="10"/>
      <c r="L1010" s="10"/>
      <c r="M1010" s="10"/>
      <c r="N1010" s="10"/>
      <c r="O1010" s="10"/>
      <c r="P1010" s="10"/>
      <c r="Q1010" s="10"/>
      <c r="R1010" s="10"/>
      <c r="S1010" s="10"/>
      <c r="T1010" s="10"/>
      <c r="U1010" s="10"/>
      <c r="V1010" s="10"/>
      <c r="W1010" s="10"/>
      <c r="X1010" s="10"/>
      <c r="Y1010" s="10"/>
      <c r="Z1010" s="10"/>
      <c r="AA1010" s="10"/>
    </row>
    <row r="1011" spans="1:27" ht="12.3" x14ac:dyDescent="0.4">
      <c r="A1011" s="15"/>
      <c r="B1011" s="15"/>
      <c r="C1011" s="15"/>
      <c r="D1011" s="15"/>
      <c r="E1011" s="15"/>
      <c r="F1011" s="15"/>
      <c r="G1011" s="15"/>
      <c r="H1011" s="15"/>
      <c r="I1011" s="15"/>
      <c r="J1011" s="15"/>
      <c r="K1011" s="15"/>
      <c r="L1011" s="15"/>
      <c r="M1011" s="15"/>
      <c r="N1011" s="15"/>
      <c r="O1011" s="15"/>
      <c r="P1011" s="15"/>
      <c r="Q1011" s="15"/>
      <c r="R1011" s="15"/>
      <c r="S1011" s="15"/>
      <c r="T1011" s="15"/>
      <c r="U1011" s="15"/>
      <c r="V1011" s="15"/>
      <c r="W1011" s="15"/>
      <c r="X1011" s="15"/>
      <c r="Y1011" s="15"/>
      <c r="Z1011" s="15"/>
      <c r="AA1011" s="15"/>
    </row>
    <row r="1012" spans="1:27" ht="12.3" x14ac:dyDescent="0.4">
      <c r="A1012" s="10"/>
      <c r="B1012" s="10"/>
      <c r="C1012" s="10"/>
      <c r="D1012" s="10"/>
      <c r="E1012" s="10"/>
      <c r="F1012" s="10"/>
      <c r="G1012" s="10"/>
      <c r="H1012" s="10"/>
      <c r="I1012" s="10"/>
      <c r="J1012" s="10"/>
      <c r="K1012" s="10"/>
      <c r="L1012" s="10"/>
      <c r="M1012" s="10"/>
      <c r="N1012" s="10"/>
      <c r="O1012" s="10"/>
      <c r="P1012" s="10"/>
      <c r="Q1012" s="10"/>
      <c r="R1012" s="10"/>
      <c r="S1012" s="10"/>
      <c r="T1012" s="10"/>
      <c r="U1012" s="10"/>
      <c r="V1012" s="10"/>
      <c r="W1012" s="10"/>
      <c r="X1012" s="10"/>
      <c r="Y1012" s="10"/>
      <c r="Z1012" s="10"/>
      <c r="AA1012" s="10"/>
    </row>
    <row r="1013" spans="1:27" ht="12.3" x14ac:dyDescent="0.4">
      <c r="A1013" s="15"/>
      <c r="B1013" s="15"/>
      <c r="C1013" s="15"/>
      <c r="D1013" s="15"/>
      <c r="E1013" s="15"/>
      <c r="F1013" s="15"/>
      <c r="G1013" s="15"/>
      <c r="H1013" s="15"/>
      <c r="I1013" s="15"/>
      <c r="J1013" s="15"/>
      <c r="K1013" s="15"/>
      <c r="L1013" s="15"/>
      <c r="M1013" s="15"/>
      <c r="N1013" s="15"/>
      <c r="O1013" s="15"/>
      <c r="P1013" s="15"/>
      <c r="Q1013" s="15"/>
      <c r="R1013" s="15"/>
      <c r="S1013" s="15"/>
      <c r="T1013" s="15"/>
      <c r="U1013" s="15"/>
      <c r="V1013" s="15"/>
      <c r="W1013" s="15"/>
      <c r="X1013" s="15"/>
      <c r="Y1013" s="15"/>
      <c r="Z1013" s="15"/>
      <c r="AA1013" s="15"/>
    </row>
    <row r="1014" spans="1:27" ht="12.3" x14ac:dyDescent="0.4">
      <c r="A1014" s="10"/>
      <c r="B1014" s="10"/>
      <c r="C1014" s="10"/>
      <c r="D1014" s="10"/>
      <c r="E1014" s="10"/>
      <c r="F1014" s="10"/>
      <c r="G1014" s="10"/>
      <c r="H1014" s="10"/>
      <c r="I1014" s="10"/>
      <c r="J1014" s="10"/>
      <c r="K1014" s="10"/>
      <c r="L1014" s="10"/>
      <c r="M1014" s="10"/>
      <c r="N1014" s="10"/>
      <c r="O1014" s="10"/>
      <c r="P1014" s="10"/>
      <c r="Q1014" s="10"/>
      <c r="R1014" s="10"/>
      <c r="S1014" s="10"/>
      <c r="T1014" s="10"/>
      <c r="U1014" s="10"/>
      <c r="V1014" s="10"/>
      <c r="W1014" s="10"/>
      <c r="X1014" s="10"/>
      <c r="Y1014" s="10"/>
      <c r="Z1014" s="10"/>
      <c r="AA1014" s="10"/>
    </row>
    <row r="1015" spans="1:27" ht="12.3" x14ac:dyDescent="0.4">
      <c r="A1015" s="15"/>
      <c r="B1015" s="15"/>
      <c r="C1015" s="15"/>
      <c r="D1015" s="15"/>
      <c r="E1015" s="15"/>
      <c r="F1015" s="15"/>
      <c r="G1015" s="15"/>
      <c r="H1015" s="15"/>
      <c r="I1015" s="15"/>
      <c r="J1015" s="15"/>
      <c r="K1015" s="15"/>
      <c r="L1015" s="15"/>
      <c r="M1015" s="15"/>
      <c r="N1015" s="15"/>
      <c r="O1015" s="15"/>
      <c r="P1015" s="15"/>
      <c r="Q1015" s="15"/>
      <c r="R1015" s="15"/>
      <c r="S1015" s="15"/>
      <c r="T1015" s="15"/>
      <c r="U1015" s="15"/>
      <c r="V1015" s="15"/>
      <c r="W1015" s="15"/>
      <c r="X1015" s="15"/>
      <c r="Y1015" s="15"/>
      <c r="Z1015" s="15"/>
      <c r="AA1015" s="15"/>
    </row>
    <row r="1016" spans="1:27" ht="12.3" x14ac:dyDescent="0.4">
      <c r="A1016" s="10"/>
      <c r="B1016" s="10"/>
      <c r="C1016" s="10"/>
      <c r="D1016" s="10"/>
      <c r="E1016" s="10"/>
      <c r="F1016" s="10"/>
      <c r="G1016" s="10"/>
      <c r="H1016" s="10"/>
      <c r="I1016" s="10"/>
      <c r="J1016" s="10"/>
      <c r="K1016" s="10"/>
      <c r="L1016" s="10"/>
      <c r="M1016" s="10"/>
      <c r="N1016" s="10"/>
      <c r="O1016" s="10"/>
      <c r="P1016" s="10"/>
      <c r="Q1016" s="10"/>
      <c r="R1016" s="10"/>
      <c r="S1016" s="10"/>
      <c r="T1016" s="10"/>
      <c r="U1016" s="10"/>
      <c r="V1016" s="10"/>
      <c r="W1016" s="10"/>
      <c r="X1016" s="10"/>
      <c r="Y1016" s="10"/>
      <c r="Z1016" s="10"/>
      <c r="AA1016" s="10"/>
    </row>
    <row r="1017" spans="1:27" ht="12.3" x14ac:dyDescent="0.4">
      <c r="A1017" s="15"/>
      <c r="B1017" s="15"/>
      <c r="C1017" s="15"/>
      <c r="D1017" s="15"/>
      <c r="E1017" s="15"/>
      <c r="F1017" s="15"/>
      <c r="G1017" s="15"/>
      <c r="H1017" s="15"/>
      <c r="I1017" s="15"/>
      <c r="J1017" s="15"/>
      <c r="K1017" s="15"/>
      <c r="L1017" s="15"/>
      <c r="M1017" s="15"/>
      <c r="N1017" s="15"/>
      <c r="O1017" s="15"/>
      <c r="P1017" s="15"/>
      <c r="Q1017" s="15"/>
      <c r="R1017" s="15"/>
      <c r="S1017" s="15"/>
      <c r="T1017" s="15"/>
      <c r="U1017" s="15"/>
      <c r="V1017" s="15"/>
      <c r="W1017" s="15"/>
      <c r="X1017" s="15"/>
      <c r="Y1017" s="15"/>
      <c r="Z1017" s="15"/>
      <c r="AA1017" s="15"/>
    </row>
    <row r="1018" spans="1:27" ht="12.3" x14ac:dyDescent="0.4">
      <c r="A1018" s="10"/>
      <c r="B1018" s="10"/>
      <c r="C1018" s="10"/>
      <c r="D1018" s="10"/>
      <c r="E1018" s="10"/>
      <c r="F1018" s="10"/>
      <c r="G1018" s="10"/>
      <c r="H1018" s="10"/>
      <c r="I1018" s="10"/>
      <c r="J1018" s="10"/>
      <c r="K1018" s="10"/>
      <c r="L1018" s="10"/>
      <c r="M1018" s="10"/>
      <c r="N1018" s="10"/>
      <c r="O1018" s="10"/>
      <c r="P1018" s="10"/>
      <c r="Q1018" s="10"/>
      <c r="R1018" s="10"/>
      <c r="S1018" s="10"/>
      <c r="T1018" s="10"/>
      <c r="U1018" s="10"/>
      <c r="V1018" s="10"/>
      <c r="W1018" s="10"/>
      <c r="X1018" s="10"/>
      <c r="Y1018" s="10"/>
      <c r="Z1018" s="10"/>
      <c r="AA1018" s="10"/>
    </row>
    <row r="1019" spans="1:27" ht="12.3" x14ac:dyDescent="0.4">
      <c r="A1019" s="15"/>
      <c r="B1019" s="15"/>
      <c r="C1019" s="15"/>
      <c r="D1019" s="15"/>
      <c r="E1019" s="15"/>
      <c r="F1019" s="15"/>
      <c r="G1019" s="15"/>
      <c r="H1019" s="15"/>
      <c r="I1019" s="15"/>
      <c r="J1019" s="15"/>
      <c r="K1019" s="15"/>
      <c r="L1019" s="15"/>
      <c r="M1019" s="15"/>
      <c r="N1019" s="15"/>
      <c r="O1019" s="15"/>
      <c r="P1019" s="15"/>
      <c r="Q1019" s="15"/>
      <c r="R1019" s="15"/>
      <c r="S1019" s="15"/>
      <c r="T1019" s="15"/>
      <c r="U1019" s="15"/>
      <c r="V1019" s="15"/>
      <c r="W1019" s="15"/>
      <c r="X1019" s="15"/>
      <c r="Y1019" s="15"/>
      <c r="Z1019" s="15"/>
      <c r="AA1019" s="15"/>
    </row>
    <row r="1020" spans="1:27" ht="12.3" x14ac:dyDescent="0.4">
      <c r="A1020" s="10"/>
      <c r="B1020" s="10"/>
      <c r="C1020" s="10"/>
      <c r="D1020" s="10"/>
      <c r="E1020" s="10"/>
      <c r="F1020" s="10"/>
      <c r="G1020" s="10"/>
      <c r="H1020" s="10"/>
      <c r="I1020" s="10"/>
      <c r="J1020" s="10"/>
      <c r="K1020" s="10"/>
      <c r="L1020" s="10"/>
      <c r="M1020" s="10"/>
      <c r="N1020" s="10"/>
      <c r="O1020" s="10"/>
      <c r="P1020" s="10"/>
      <c r="Q1020" s="10"/>
      <c r="R1020" s="10"/>
      <c r="S1020" s="10"/>
      <c r="T1020" s="10"/>
      <c r="U1020" s="10"/>
      <c r="V1020" s="10"/>
      <c r="W1020" s="10"/>
      <c r="X1020" s="10"/>
      <c r="Y1020" s="10"/>
      <c r="Z1020" s="10"/>
      <c r="AA1020" s="10"/>
    </row>
    <row r="1021" spans="1:27" ht="12.3" x14ac:dyDescent="0.4">
      <c r="A1021" s="15"/>
      <c r="B1021" s="15"/>
      <c r="C1021" s="15"/>
      <c r="D1021" s="15"/>
      <c r="E1021" s="15"/>
      <c r="F1021" s="15"/>
      <c r="G1021" s="15"/>
      <c r="H1021" s="15"/>
      <c r="I1021" s="15"/>
      <c r="J1021" s="15"/>
      <c r="K1021" s="15"/>
      <c r="L1021" s="15"/>
      <c r="M1021" s="15"/>
      <c r="N1021" s="15"/>
      <c r="O1021" s="15"/>
      <c r="P1021" s="15"/>
      <c r="Q1021" s="15"/>
      <c r="R1021" s="15"/>
      <c r="S1021" s="15"/>
      <c r="T1021" s="15"/>
      <c r="U1021" s="15"/>
      <c r="V1021" s="15"/>
      <c r="W1021" s="15"/>
      <c r="X1021" s="15"/>
      <c r="Y1021" s="15"/>
      <c r="Z1021" s="15"/>
      <c r="AA1021" s="15"/>
    </row>
    <row r="1022" spans="1:27" ht="12.3" x14ac:dyDescent="0.4">
      <c r="A1022" s="10"/>
      <c r="B1022" s="10"/>
      <c r="C1022" s="10"/>
      <c r="D1022" s="10"/>
      <c r="E1022" s="10"/>
      <c r="F1022" s="10"/>
      <c r="G1022" s="10"/>
      <c r="H1022" s="10"/>
      <c r="I1022" s="10"/>
      <c r="J1022" s="10"/>
      <c r="K1022" s="10"/>
      <c r="L1022" s="10"/>
      <c r="M1022" s="10"/>
      <c r="N1022" s="10"/>
      <c r="O1022" s="10"/>
      <c r="P1022" s="10"/>
      <c r="Q1022" s="10"/>
      <c r="R1022" s="10"/>
      <c r="S1022" s="10"/>
      <c r="T1022" s="10"/>
      <c r="U1022" s="10"/>
      <c r="V1022" s="10"/>
      <c r="W1022" s="10"/>
      <c r="X1022" s="10"/>
      <c r="Y1022" s="10"/>
      <c r="Z1022" s="10"/>
      <c r="AA1022" s="10"/>
    </row>
    <row r="1023" spans="1:27" ht="12.3" x14ac:dyDescent="0.4">
      <c r="A1023" s="15"/>
      <c r="B1023" s="15"/>
      <c r="C1023" s="15"/>
      <c r="D1023" s="15"/>
      <c r="E1023" s="15"/>
      <c r="F1023" s="15"/>
      <c r="G1023" s="15"/>
      <c r="H1023" s="15"/>
      <c r="I1023" s="15"/>
      <c r="J1023" s="15"/>
      <c r="K1023" s="15"/>
      <c r="L1023" s="15"/>
      <c r="M1023" s="15"/>
      <c r="N1023" s="15"/>
      <c r="O1023" s="15"/>
      <c r="P1023" s="15"/>
      <c r="Q1023" s="15"/>
      <c r="R1023" s="15"/>
      <c r="S1023" s="15"/>
      <c r="T1023" s="15"/>
      <c r="U1023" s="15"/>
      <c r="V1023" s="15"/>
      <c r="W1023" s="15"/>
      <c r="X1023" s="15"/>
      <c r="Y1023" s="15"/>
      <c r="Z1023" s="15"/>
      <c r="AA1023" s="15"/>
    </row>
    <row r="1024" spans="1:27" ht="12.3" x14ac:dyDescent="0.4">
      <c r="A1024" s="10"/>
      <c r="B1024" s="10"/>
      <c r="C1024" s="10"/>
      <c r="D1024" s="10"/>
      <c r="E1024" s="10"/>
      <c r="F1024" s="10"/>
      <c r="G1024" s="10"/>
      <c r="H1024" s="10"/>
      <c r="I1024" s="10"/>
      <c r="J1024" s="10"/>
      <c r="K1024" s="10"/>
      <c r="L1024" s="10"/>
      <c r="M1024" s="10"/>
      <c r="N1024" s="10"/>
      <c r="O1024" s="10"/>
      <c r="P1024" s="10"/>
      <c r="Q1024" s="10"/>
      <c r="R1024" s="10"/>
      <c r="S1024" s="10"/>
      <c r="T1024" s="10"/>
      <c r="U1024" s="10"/>
      <c r="V1024" s="10"/>
      <c r="W1024" s="10"/>
      <c r="X1024" s="10"/>
      <c r="Y1024" s="10"/>
      <c r="Z1024" s="10"/>
      <c r="AA1024" s="10"/>
    </row>
    <row r="1025" spans="1:27" ht="12.3" x14ac:dyDescent="0.4">
      <c r="A1025" s="15"/>
      <c r="B1025" s="15"/>
      <c r="C1025" s="15"/>
      <c r="D1025" s="15"/>
      <c r="E1025" s="15"/>
      <c r="F1025" s="15"/>
      <c r="G1025" s="15"/>
      <c r="H1025" s="15"/>
      <c r="I1025" s="15"/>
      <c r="J1025" s="15"/>
      <c r="K1025" s="15"/>
      <c r="L1025" s="15"/>
      <c r="M1025" s="15"/>
      <c r="N1025" s="15"/>
      <c r="O1025" s="15"/>
      <c r="P1025" s="15"/>
      <c r="Q1025" s="15"/>
      <c r="R1025" s="15"/>
      <c r="S1025" s="15"/>
      <c r="T1025" s="15"/>
      <c r="U1025" s="15"/>
      <c r="V1025" s="15"/>
      <c r="W1025" s="15"/>
      <c r="X1025" s="15"/>
      <c r="Y1025" s="15"/>
      <c r="Z1025" s="15"/>
      <c r="AA1025" s="15"/>
    </row>
    <row r="1026" spans="1:27" ht="12.3" x14ac:dyDescent="0.4">
      <c r="A1026" s="10"/>
      <c r="B1026" s="10"/>
      <c r="C1026" s="10"/>
      <c r="D1026" s="10"/>
      <c r="E1026" s="10"/>
      <c r="F1026" s="10"/>
      <c r="G1026" s="10"/>
      <c r="H1026" s="10"/>
      <c r="I1026" s="10"/>
      <c r="J1026" s="10"/>
      <c r="K1026" s="10"/>
      <c r="L1026" s="10"/>
      <c r="M1026" s="10"/>
      <c r="N1026" s="10"/>
      <c r="O1026" s="10"/>
      <c r="P1026" s="10"/>
      <c r="Q1026" s="10"/>
      <c r="R1026" s="10"/>
      <c r="S1026" s="10"/>
      <c r="T1026" s="10"/>
      <c r="U1026" s="10"/>
      <c r="V1026" s="10"/>
      <c r="W1026" s="10"/>
      <c r="X1026" s="10"/>
      <c r="Y1026" s="10"/>
      <c r="Z1026" s="10"/>
      <c r="AA1026" s="10"/>
    </row>
    <row r="1027" spans="1:27" ht="12.3" x14ac:dyDescent="0.4">
      <c r="A1027" s="15"/>
      <c r="B1027" s="15"/>
      <c r="C1027" s="15"/>
      <c r="D1027" s="15"/>
      <c r="E1027" s="15"/>
      <c r="F1027" s="15"/>
      <c r="G1027" s="15"/>
      <c r="H1027" s="15"/>
      <c r="I1027" s="15"/>
      <c r="J1027" s="15"/>
      <c r="K1027" s="15"/>
      <c r="L1027" s="15"/>
      <c r="M1027" s="15"/>
      <c r="N1027" s="15"/>
      <c r="O1027" s="15"/>
      <c r="P1027" s="15"/>
      <c r="Q1027" s="15"/>
      <c r="R1027" s="15"/>
      <c r="S1027" s="15"/>
      <c r="T1027" s="15"/>
      <c r="U1027" s="15"/>
      <c r="V1027" s="15"/>
      <c r="W1027" s="15"/>
      <c r="X1027" s="15"/>
      <c r="Y1027" s="15"/>
      <c r="Z1027" s="15"/>
      <c r="AA1027" s="15"/>
    </row>
    <row r="1028" spans="1:27" ht="12.3" x14ac:dyDescent="0.4">
      <c r="A1028" s="10"/>
      <c r="B1028" s="10"/>
      <c r="C1028" s="10"/>
      <c r="D1028" s="10"/>
      <c r="E1028" s="10"/>
      <c r="F1028" s="10"/>
      <c r="G1028" s="10"/>
      <c r="H1028" s="10"/>
      <c r="I1028" s="10"/>
      <c r="J1028" s="10"/>
      <c r="K1028" s="10"/>
      <c r="L1028" s="10"/>
      <c r="M1028" s="10"/>
      <c r="N1028" s="10"/>
      <c r="O1028" s="10"/>
      <c r="P1028" s="10"/>
      <c r="Q1028" s="10"/>
      <c r="R1028" s="10"/>
      <c r="S1028" s="10"/>
      <c r="T1028" s="10"/>
      <c r="U1028" s="10"/>
      <c r="V1028" s="10"/>
      <c r="W1028" s="10"/>
      <c r="X1028" s="10"/>
      <c r="Y1028" s="10"/>
      <c r="Z1028" s="10"/>
      <c r="AA1028" s="10"/>
    </row>
    <row r="1029" spans="1:27" ht="12.3" x14ac:dyDescent="0.4">
      <c r="A1029" s="15"/>
      <c r="B1029" s="15"/>
      <c r="C1029" s="15"/>
      <c r="D1029" s="15"/>
      <c r="E1029" s="15"/>
      <c r="F1029" s="15"/>
      <c r="G1029" s="15"/>
      <c r="H1029" s="15"/>
      <c r="I1029" s="15"/>
      <c r="J1029" s="15"/>
      <c r="K1029" s="15"/>
      <c r="L1029" s="15"/>
      <c r="M1029" s="15"/>
      <c r="N1029" s="15"/>
      <c r="O1029" s="15"/>
      <c r="P1029" s="15"/>
      <c r="Q1029" s="15"/>
      <c r="R1029" s="15"/>
      <c r="S1029" s="15"/>
      <c r="T1029" s="15"/>
      <c r="U1029" s="15"/>
      <c r="V1029" s="15"/>
      <c r="W1029" s="15"/>
      <c r="X1029" s="15"/>
      <c r="Y1029" s="15"/>
      <c r="Z1029" s="15"/>
      <c r="AA1029" s="15"/>
    </row>
    <row r="1030" spans="1:27" ht="12.3" x14ac:dyDescent="0.4">
      <c r="A1030" s="10"/>
      <c r="B1030" s="10"/>
      <c r="C1030" s="10"/>
      <c r="D1030" s="10"/>
      <c r="E1030" s="10"/>
      <c r="F1030" s="10"/>
      <c r="G1030" s="10"/>
      <c r="H1030" s="10"/>
      <c r="I1030" s="10"/>
      <c r="J1030" s="10"/>
      <c r="K1030" s="10"/>
      <c r="L1030" s="10"/>
      <c r="M1030" s="10"/>
      <c r="N1030" s="10"/>
      <c r="O1030" s="10"/>
      <c r="P1030" s="10"/>
      <c r="Q1030" s="10"/>
      <c r="R1030" s="10"/>
      <c r="S1030" s="10"/>
      <c r="T1030" s="10"/>
      <c r="U1030" s="10"/>
      <c r="V1030" s="10"/>
      <c r="W1030" s="10"/>
      <c r="X1030" s="10"/>
      <c r="Y1030" s="10"/>
      <c r="Z1030" s="10"/>
      <c r="AA1030" s="10"/>
    </row>
    <row r="1031" spans="1:27" ht="12.3" x14ac:dyDescent="0.4">
      <c r="A1031" s="15"/>
      <c r="B1031" s="15"/>
      <c r="C1031" s="15"/>
      <c r="D1031" s="15"/>
      <c r="E1031" s="15"/>
      <c r="F1031" s="15"/>
      <c r="G1031" s="15"/>
      <c r="H1031" s="15"/>
      <c r="I1031" s="15"/>
      <c r="J1031" s="15"/>
      <c r="K1031" s="15"/>
      <c r="L1031" s="15"/>
      <c r="M1031" s="15"/>
      <c r="N1031" s="15"/>
      <c r="O1031" s="15"/>
      <c r="P1031" s="15"/>
      <c r="Q1031" s="15"/>
      <c r="R1031" s="15"/>
      <c r="S1031" s="15"/>
      <c r="T1031" s="15"/>
      <c r="U1031" s="15"/>
      <c r="V1031" s="15"/>
      <c r="W1031" s="15"/>
      <c r="X1031" s="15"/>
      <c r="Y1031" s="15"/>
      <c r="Z1031" s="15"/>
      <c r="AA1031" s="15"/>
    </row>
    <row r="1032" spans="1:27" ht="12.3" x14ac:dyDescent="0.4">
      <c r="A1032" s="10"/>
      <c r="B1032" s="10"/>
      <c r="C1032" s="10"/>
      <c r="D1032" s="10"/>
      <c r="E1032" s="10"/>
      <c r="F1032" s="10"/>
      <c r="G1032" s="10"/>
      <c r="H1032" s="10"/>
      <c r="I1032" s="10"/>
      <c r="J1032" s="10"/>
      <c r="K1032" s="10"/>
      <c r="L1032" s="10"/>
      <c r="M1032" s="10"/>
      <c r="N1032" s="10"/>
      <c r="O1032" s="10"/>
      <c r="P1032" s="10"/>
      <c r="Q1032" s="10"/>
      <c r="R1032" s="10"/>
      <c r="S1032" s="10"/>
      <c r="T1032" s="10"/>
      <c r="U1032" s="10"/>
      <c r="V1032" s="10"/>
      <c r="W1032" s="10"/>
      <c r="X1032" s="10"/>
      <c r="Y1032" s="10"/>
      <c r="Z1032" s="10"/>
      <c r="AA1032" s="10"/>
    </row>
    <row r="1033" spans="1:27" ht="12.3" x14ac:dyDescent="0.4">
      <c r="A1033" s="15"/>
      <c r="B1033" s="15"/>
      <c r="C1033" s="15"/>
      <c r="D1033" s="15"/>
      <c r="E1033" s="15"/>
      <c r="F1033" s="15"/>
      <c r="G1033" s="15"/>
      <c r="H1033" s="15"/>
      <c r="I1033" s="15"/>
      <c r="J1033" s="15"/>
      <c r="K1033" s="15"/>
      <c r="L1033" s="15"/>
      <c r="M1033" s="15"/>
      <c r="N1033" s="15"/>
      <c r="O1033" s="15"/>
      <c r="P1033" s="15"/>
      <c r="Q1033" s="15"/>
      <c r="R1033" s="15"/>
      <c r="S1033" s="15"/>
      <c r="T1033" s="15"/>
      <c r="U1033" s="15"/>
      <c r="V1033" s="15"/>
      <c r="W1033" s="15"/>
      <c r="X1033" s="15"/>
      <c r="Y1033" s="15"/>
      <c r="Z1033" s="15"/>
      <c r="AA1033" s="15"/>
    </row>
    <row r="1034" spans="1:27" ht="12.3" x14ac:dyDescent="0.4">
      <c r="A1034" s="10"/>
      <c r="B1034" s="10"/>
      <c r="C1034" s="10"/>
      <c r="D1034" s="10"/>
      <c r="E1034" s="10"/>
      <c r="F1034" s="10"/>
      <c r="G1034" s="10"/>
      <c r="H1034" s="10"/>
      <c r="I1034" s="10"/>
      <c r="J1034" s="10"/>
      <c r="K1034" s="10"/>
      <c r="L1034" s="10"/>
      <c r="M1034" s="10"/>
      <c r="N1034" s="10"/>
      <c r="O1034" s="10"/>
      <c r="P1034" s="10"/>
      <c r="Q1034" s="10"/>
      <c r="R1034" s="10"/>
      <c r="S1034" s="10"/>
      <c r="T1034" s="10"/>
      <c r="U1034" s="10"/>
      <c r="V1034" s="10"/>
      <c r="W1034" s="10"/>
      <c r="X1034" s="10"/>
      <c r="Y1034" s="10"/>
      <c r="Z1034" s="10"/>
      <c r="AA1034" s="10"/>
    </row>
    <row r="1035" spans="1:27" ht="12.3" x14ac:dyDescent="0.4">
      <c r="A1035" s="15"/>
      <c r="B1035" s="15"/>
      <c r="C1035" s="15"/>
      <c r="D1035" s="15"/>
      <c r="E1035" s="15"/>
      <c r="F1035" s="15"/>
      <c r="G1035" s="15"/>
      <c r="H1035" s="15"/>
      <c r="I1035" s="15"/>
      <c r="J1035" s="15"/>
      <c r="K1035" s="15"/>
      <c r="L1035" s="15"/>
      <c r="M1035" s="15"/>
      <c r="N1035" s="15"/>
      <c r="O1035" s="15"/>
      <c r="P1035" s="15"/>
      <c r="Q1035" s="15"/>
      <c r="R1035" s="15"/>
      <c r="S1035" s="15"/>
      <c r="T1035" s="15"/>
      <c r="U1035" s="15"/>
      <c r="V1035" s="15"/>
      <c r="W1035" s="15"/>
      <c r="X1035" s="15"/>
      <c r="Y1035" s="15"/>
      <c r="Z1035" s="15"/>
      <c r="AA1035" s="15"/>
    </row>
    <row r="1036" spans="1:27" ht="12.3" x14ac:dyDescent="0.4">
      <c r="A1036" s="10"/>
      <c r="B1036" s="10"/>
      <c r="C1036" s="10"/>
      <c r="D1036" s="10"/>
      <c r="E1036" s="10"/>
      <c r="F1036" s="10"/>
      <c r="G1036" s="10"/>
      <c r="H1036" s="10"/>
      <c r="I1036" s="10"/>
      <c r="J1036" s="10"/>
      <c r="K1036" s="10"/>
      <c r="L1036" s="10"/>
      <c r="M1036" s="10"/>
      <c r="N1036" s="10"/>
      <c r="O1036" s="10"/>
      <c r="P1036" s="10"/>
      <c r="Q1036" s="10"/>
      <c r="R1036" s="10"/>
      <c r="S1036" s="10"/>
      <c r="T1036" s="10"/>
      <c r="U1036" s="10"/>
      <c r="V1036" s="10"/>
      <c r="W1036" s="10"/>
      <c r="X1036" s="10"/>
      <c r="Y1036" s="10"/>
      <c r="Z1036" s="10"/>
      <c r="AA1036" s="10"/>
    </row>
    <row r="1037" spans="1:27" ht="12.3" x14ac:dyDescent="0.4">
      <c r="A1037" s="15"/>
      <c r="B1037" s="15"/>
      <c r="C1037" s="15"/>
      <c r="D1037" s="15"/>
      <c r="E1037" s="15"/>
      <c r="F1037" s="15"/>
      <c r="G1037" s="15"/>
      <c r="H1037" s="15"/>
      <c r="I1037" s="15"/>
      <c r="J1037" s="15"/>
      <c r="K1037" s="15"/>
      <c r="L1037" s="15"/>
      <c r="M1037" s="15"/>
      <c r="N1037" s="15"/>
      <c r="O1037" s="15"/>
      <c r="P1037" s="15"/>
      <c r="Q1037" s="15"/>
      <c r="R1037" s="15"/>
      <c r="S1037" s="15"/>
      <c r="T1037" s="15"/>
      <c r="U1037" s="15"/>
      <c r="V1037" s="15"/>
      <c r="W1037" s="15"/>
      <c r="X1037" s="15"/>
      <c r="Y1037" s="15"/>
      <c r="Z1037" s="15"/>
      <c r="AA1037" s="15"/>
    </row>
    <row r="1038" spans="1:27" ht="12.3" x14ac:dyDescent="0.4">
      <c r="A1038" s="10"/>
      <c r="B1038" s="10"/>
      <c r="C1038" s="10"/>
      <c r="D1038" s="10"/>
      <c r="E1038" s="10"/>
      <c r="F1038" s="10"/>
      <c r="G1038" s="10"/>
      <c r="H1038" s="10"/>
      <c r="I1038" s="10"/>
      <c r="J1038" s="10"/>
      <c r="K1038" s="10"/>
      <c r="L1038" s="10"/>
      <c r="M1038" s="10"/>
      <c r="N1038" s="10"/>
      <c r="O1038" s="10"/>
      <c r="P1038" s="10"/>
      <c r="Q1038" s="10"/>
      <c r="R1038" s="10"/>
      <c r="S1038" s="10"/>
      <c r="T1038" s="10"/>
      <c r="U1038" s="10"/>
      <c r="V1038" s="10"/>
      <c r="W1038" s="10"/>
      <c r="X1038" s="10"/>
      <c r="Y1038" s="10"/>
      <c r="Z1038" s="10"/>
      <c r="AA1038" s="10"/>
    </row>
    <row r="1039" spans="1:27" ht="12.3" x14ac:dyDescent="0.4">
      <c r="A1039" s="15"/>
      <c r="B1039" s="15"/>
      <c r="C1039" s="15"/>
      <c r="D1039" s="15"/>
      <c r="E1039" s="15"/>
      <c r="F1039" s="15"/>
      <c r="G1039" s="15"/>
      <c r="H1039" s="15"/>
      <c r="I1039" s="15"/>
      <c r="J1039" s="15"/>
      <c r="K1039" s="15"/>
      <c r="L1039" s="15"/>
      <c r="M1039" s="15"/>
      <c r="N1039" s="15"/>
      <c r="O1039" s="15"/>
      <c r="P1039" s="15"/>
      <c r="Q1039" s="15"/>
      <c r="R1039" s="15"/>
      <c r="S1039" s="15"/>
      <c r="T1039" s="15"/>
      <c r="U1039" s="15"/>
      <c r="V1039" s="15"/>
      <c r="W1039" s="15"/>
      <c r="X1039" s="15"/>
      <c r="Y1039" s="15"/>
      <c r="Z1039" s="15"/>
      <c r="AA1039" s="15"/>
    </row>
    <row r="1040" spans="1:27" ht="12.3" x14ac:dyDescent="0.4">
      <c r="A1040" s="10"/>
      <c r="B1040" s="10"/>
      <c r="C1040" s="10"/>
      <c r="D1040" s="10"/>
      <c r="E1040" s="10"/>
      <c r="F1040" s="10"/>
      <c r="G1040" s="10"/>
      <c r="H1040" s="10"/>
      <c r="I1040" s="10"/>
      <c r="J1040" s="10"/>
      <c r="K1040" s="10"/>
      <c r="L1040" s="10"/>
      <c r="M1040" s="10"/>
      <c r="N1040" s="10"/>
      <c r="O1040" s="10"/>
      <c r="P1040" s="10"/>
      <c r="Q1040" s="10"/>
      <c r="R1040" s="10"/>
      <c r="S1040" s="10"/>
      <c r="T1040" s="10"/>
      <c r="U1040" s="10"/>
      <c r="V1040" s="10"/>
      <c r="W1040" s="10"/>
      <c r="X1040" s="10"/>
      <c r="Y1040" s="10"/>
      <c r="Z1040" s="10"/>
      <c r="AA1040" s="10"/>
    </row>
    <row r="1041" spans="1:27" ht="12.3" x14ac:dyDescent="0.4">
      <c r="A1041" s="15"/>
      <c r="B1041" s="15"/>
      <c r="C1041" s="15"/>
      <c r="D1041" s="15"/>
      <c r="E1041" s="15"/>
      <c r="F1041" s="15"/>
      <c r="G1041" s="15"/>
      <c r="H1041" s="15"/>
      <c r="I1041" s="15"/>
      <c r="J1041" s="15"/>
      <c r="K1041" s="15"/>
      <c r="L1041" s="15"/>
      <c r="M1041" s="15"/>
      <c r="N1041" s="15"/>
      <c r="O1041" s="15"/>
      <c r="P1041" s="15"/>
      <c r="Q1041" s="15"/>
      <c r="R1041" s="15"/>
      <c r="S1041" s="15"/>
      <c r="T1041" s="15"/>
      <c r="U1041" s="15"/>
      <c r="V1041" s="15"/>
      <c r="W1041" s="15"/>
      <c r="X1041" s="15"/>
      <c r="Y1041" s="15"/>
      <c r="Z1041" s="15"/>
      <c r="AA1041" s="15"/>
    </row>
    <row r="1042" spans="1:27" ht="12.3" x14ac:dyDescent="0.4">
      <c r="A1042" s="10"/>
      <c r="B1042" s="10"/>
      <c r="C1042" s="10"/>
      <c r="D1042" s="10"/>
      <c r="E1042" s="10"/>
      <c r="F1042" s="10"/>
      <c r="G1042" s="10"/>
      <c r="H1042" s="10"/>
      <c r="I1042" s="10"/>
      <c r="J1042" s="10"/>
      <c r="K1042" s="10"/>
      <c r="L1042" s="10"/>
      <c r="M1042" s="10"/>
      <c r="N1042" s="10"/>
      <c r="O1042" s="10"/>
      <c r="P1042" s="10"/>
      <c r="Q1042" s="10"/>
      <c r="R1042" s="10"/>
      <c r="S1042" s="10"/>
      <c r="T1042" s="10"/>
      <c r="U1042" s="10"/>
      <c r="V1042" s="10"/>
      <c r="W1042" s="10"/>
      <c r="X1042" s="10"/>
      <c r="Y1042" s="10"/>
      <c r="Z1042" s="10"/>
      <c r="AA1042" s="10"/>
    </row>
    <row r="1043" spans="1:27" ht="12.3" x14ac:dyDescent="0.4">
      <c r="A1043" s="15"/>
      <c r="B1043" s="15"/>
      <c r="C1043" s="15"/>
      <c r="D1043" s="15"/>
      <c r="E1043" s="15"/>
      <c r="F1043" s="15"/>
      <c r="G1043" s="15"/>
      <c r="H1043" s="15"/>
      <c r="I1043" s="15"/>
      <c r="J1043" s="15"/>
      <c r="K1043" s="15"/>
      <c r="L1043" s="15"/>
      <c r="M1043" s="15"/>
      <c r="N1043" s="15"/>
      <c r="O1043" s="15"/>
      <c r="P1043" s="15"/>
      <c r="Q1043" s="15"/>
      <c r="R1043" s="15"/>
      <c r="S1043" s="15"/>
      <c r="T1043" s="15"/>
      <c r="U1043" s="15"/>
      <c r="V1043" s="15"/>
      <c r="W1043" s="15"/>
      <c r="X1043" s="15"/>
      <c r="Y1043" s="15"/>
      <c r="Z1043" s="15"/>
      <c r="AA1043" s="15"/>
    </row>
    <row r="1044" spans="1:27" ht="12.3" x14ac:dyDescent="0.4">
      <c r="A1044" s="10"/>
      <c r="B1044" s="10"/>
      <c r="C1044" s="10"/>
      <c r="D1044" s="10"/>
      <c r="E1044" s="10"/>
      <c r="F1044" s="10"/>
      <c r="G1044" s="10"/>
      <c r="H1044" s="10"/>
      <c r="I1044" s="10"/>
      <c r="J1044" s="10"/>
      <c r="K1044" s="10"/>
      <c r="L1044" s="10"/>
      <c r="M1044" s="10"/>
      <c r="N1044" s="10"/>
      <c r="O1044" s="10"/>
      <c r="P1044" s="10"/>
      <c r="Q1044" s="10"/>
      <c r="R1044" s="10"/>
      <c r="S1044" s="10"/>
      <c r="T1044" s="10"/>
      <c r="U1044" s="10"/>
      <c r="V1044" s="10"/>
      <c r="W1044" s="10"/>
      <c r="X1044" s="10"/>
      <c r="Y1044" s="10"/>
      <c r="Z1044" s="10"/>
      <c r="AA1044" s="10"/>
    </row>
    <row r="1045" spans="1:27" ht="12.3" x14ac:dyDescent="0.4">
      <c r="A1045" s="15"/>
      <c r="B1045" s="15"/>
      <c r="C1045" s="15"/>
      <c r="D1045" s="15"/>
      <c r="E1045" s="15"/>
      <c r="F1045" s="15"/>
      <c r="G1045" s="15"/>
      <c r="H1045" s="15"/>
      <c r="I1045" s="15"/>
      <c r="J1045" s="15"/>
      <c r="K1045" s="15"/>
      <c r="L1045" s="15"/>
      <c r="M1045" s="15"/>
      <c r="N1045" s="15"/>
      <c r="O1045" s="15"/>
      <c r="P1045" s="15"/>
      <c r="Q1045" s="15"/>
      <c r="R1045" s="15"/>
      <c r="S1045" s="15"/>
      <c r="T1045" s="15"/>
      <c r="U1045" s="15"/>
      <c r="V1045" s="15"/>
      <c r="W1045" s="15"/>
      <c r="X1045" s="15"/>
      <c r="Y1045" s="15"/>
      <c r="Z1045" s="15"/>
      <c r="AA1045" s="15"/>
    </row>
    <row r="1046" spans="1:27" ht="12.3" x14ac:dyDescent="0.4">
      <c r="A1046" s="10"/>
      <c r="B1046" s="10"/>
      <c r="C1046" s="10"/>
      <c r="D1046" s="10"/>
      <c r="E1046" s="10"/>
      <c r="F1046" s="10"/>
      <c r="G1046" s="10"/>
      <c r="H1046" s="10"/>
      <c r="I1046" s="10"/>
      <c r="J1046" s="10"/>
      <c r="K1046" s="10"/>
      <c r="L1046" s="10"/>
      <c r="M1046" s="10"/>
      <c r="N1046" s="10"/>
      <c r="O1046" s="10"/>
      <c r="P1046" s="10"/>
      <c r="Q1046" s="10"/>
      <c r="R1046" s="10"/>
      <c r="S1046" s="10"/>
      <c r="T1046" s="10"/>
      <c r="U1046" s="10"/>
      <c r="V1046" s="10"/>
      <c r="W1046" s="10"/>
      <c r="X1046" s="10"/>
      <c r="Y1046" s="10"/>
      <c r="Z1046" s="10"/>
      <c r="AA1046" s="10"/>
    </row>
    <row r="1047" spans="1:27" ht="12.3" x14ac:dyDescent="0.4">
      <c r="A1047" s="15"/>
      <c r="B1047" s="15"/>
      <c r="C1047" s="15"/>
      <c r="D1047" s="15"/>
      <c r="E1047" s="15"/>
      <c r="F1047" s="15"/>
      <c r="G1047" s="15"/>
      <c r="H1047" s="15"/>
      <c r="I1047" s="15"/>
      <c r="J1047" s="15"/>
      <c r="K1047" s="15"/>
      <c r="L1047" s="15"/>
      <c r="M1047" s="15"/>
      <c r="N1047" s="15"/>
      <c r="O1047" s="15"/>
      <c r="P1047" s="15"/>
      <c r="Q1047" s="15"/>
      <c r="R1047" s="15"/>
      <c r="S1047" s="15"/>
      <c r="T1047" s="15"/>
      <c r="U1047" s="15"/>
      <c r="V1047" s="15"/>
      <c r="W1047" s="15"/>
      <c r="X1047" s="15"/>
      <c r="Y1047" s="15"/>
      <c r="Z1047" s="15"/>
      <c r="AA1047" s="15"/>
    </row>
    <row r="1048" spans="1:27" ht="12.3" x14ac:dyDescent="0.4">
      <c r="A1048" s="10"/>
      <c r="B1048" s="10"/>
      <c r="C1048" s="10"/>
      <c r="D1048" s="10"/>
      <c r="E1048" s="10"/>
      <c r="F1048" s="10"/>
      <c r="G1048" s="10"/>
      <c r="H1048" s="10"/>
      <c r="I1048" s="10"/>
      <c r="J1048" s="10"/>
      <c r="K1048" s="10"/>
      <c r="L1048" s="10"/>
      <c r="M1048" s="10"/>
      <c r="N1048" s="10"/>
      <c r="O1048" s="10"/>
      <c r="P1048" s="10"/>
      <c r="Q1048" s="10"/>
      <c r="R1048" s="10"/>
      <c r="S1048" s="10"/>
      <c r="T1048" s="10"/>
      <c r="U1048" s="10"/>
      <c r="V1048" s="10"/>
      <c r="W1048" s="10"/>
      <c r="X1048" s="10"/>
      <c r="Y1048" s="10"/>
      <c r="Z1048" s="10"/>
      <c r="AA1048" s="10"/>
    </row>
    <row r="1049" spans="1:27" ht="12.3" x14ac:dyDescent="0.4">
      <c r="A1049" s="15"/>
      <c r="B1049" s="15"/>
      <c r="C1049" s="15"/>
      <c r="D1049" s="15"/>
      <c r="E1049" s="15"/>
      <c r="F1049" s="15"/>
      <c r="G1049" s="15"/>
      <c r="H1049" s="15"/>
      <c r="I1049" s="15"/>
      <c r="J1049" s="15"/>
      <c r="K1049" s="15"/>
      <c r="L1049" s="15"/>
      <c r="M1049" s="15"/>
      <c r="N1049" s="15"/>
      <c r="O1049" s="15"/>
      <c r="P1049" s="15"/>
      <c r="Q1049" s="15"/>
      <c r="R1049" s="15"/>
      <c r="S1049" s="15"/>
      <c r="T1049" s="15"/>
      <c r="U1049" s="15"/>
      <c r="V1049" s="15"/>
      <c r="W1049" s="15"/>
      <c r="X1049" s="15"/>
      <c r="Y1049" s="15"/>
      <c r="Z1049" s="15"/>
      <c r="AA1049" s="15"/>
    </row>
    <row r="1050" spans="1:27" ht="12.3" x14ac:dyDescent="0.4">
      <c r="A1050" s="10"/>
      <c r="B1050" s="10"/>
      <c r="C1050" s="10"/>
      <c r="D1050" s="10"/>
      <c r="E1050" s="10"/>
      <c r="F1050" s="10"/>
      <c r="G1050" s="10"/>
      <c r="H1050" s="10"/>
      <c r="I1050" s="10"/>
      <c r="J1050" s="10"/>
      <c r="K1050" s="10"/>
      <c r="L1050" s="10"/>
      <c r="M1050" s="10"/>
      <c r="N1050" s="10"/>
      <c r="O1050" s="10"/>
      <c r="P1050" s="10"/>
      <c r="Q1050" s="10"/>
      <c r="R1050" s="10"/>
      <c r="S1050" s="10"/>
      <c r="T1050" s="10"/>
      <c r="U1050" s="10"/>
      <c r="V1050" s="10"/>
      <c r="W1050" s="10"/>
      <c r="X1050" s="10"/>
      <c r="Y1050" s="10"/>
      <c r="Z1050" s="10"/>
      <c r="AA1050" s="10"/>
    </row>
    <row r="1051" spans="1:27" ht="12.3" x14ac:dyDescent="0.4">
      <c r="A1051" s="15"/>
      <c r="B1051" s="15"/>
      <c r="C1051" s="15"/>
      <c r="D1051" s="15"/>
      <c r="E1051" s="15"/>
      <c r="F1051" s="15"/>
      <c r="G1051" s="15"/>
      <c r="H1051" s="15"/>
      <c r="I1051" s="15"/>
      <c r="J1051" s="15"/>
      <c r="K1051" s="15"/>
      <c r="L1051" s="15"/>
      <c r="M1051" s="15"/>
      <c r="N1051" s="15"/>
      <c r="O1051" s="15"/>
      <c r="P1051" s="15"/>
      <c r="Q1051" s="15"/>
      <c r="R1051" s="15"/>
      <c r="S1051" s="15"/>
      <c r="T1051" s="15"/>
      <c r="U1051" s="15"/>
      <c r="V1051" s="15"/>
      <c r="W1051" s="15"/>
      <c r="X1051" s="15"/>
      <c r="Y1051" s="15"/>
      <c r="Z1051" s="15"/>
      <c r="AA1051" s="15"/>
    </row>
    <row r="1052" spans="1:27" ht="12.3" x14ac:dyDescent="0.4">
      <c r="A1052" s="10"/>
      <c r="B1052" s="10"/>
      <c r="C1052" s="10"/>
      <c r="D1052" s="10"/>
      <c r="E1052" s="10"/>
      <c r="F1052" s="10"/>
      <c r="G1052" s="10"/>
      <c r="H1052" s="10"/>
      <c r="I1052" s="10"/>
      <c r="J1052" s="10"/>
      <c r="K1052" s="10"/>
      <c r="L1052" s="10"/>
      <c r="M1052" s="10"/>
      <c r="N1052" s="10"/>
      <c r="O1052" s="10"/>
      <c r="P1052" s="10"/>
      <c r="Q1052" s="10"/>
      <c r="R1052" s="10"/>
      <c r="S1052" s="10"/>
      <c r="T1052" s="10"/>
      <c r="U1052" s="10"/>
      <c r="V1052" s="10"/>
      <c r="W1052" s="10"/>
      <c r="X1052" s="10"/>
      <c r="Y1052" s="10"/>
      <c r="Z1052" s="10"/>
      <c r="AA1052" s="10"/>
    </row>
    <row r="1053" spans="1:27" ht="12.3" x14ac:dyDescent="0.4">
      <c r="A1053" s="15"/>
      <c r="B1053" s="15"/>
      <c r="C1053" s="15"/>
      <c r="D1053" s="15"/>
      <c r="E1053" s="15"/>
      <c r="F1053" s="15"/>
      <c r="G1053" s="15"/>
      <c r="H1053" s="15"/>
      <c r="I1053" s="15"/>
      <c r="J1053" s="15"/>
      <c r="K1053" s="15"/>
      <c r="L1053" s="15"/>
      <c r="M1053" s="15"/>
      <c r="N1053" s="15"/>
      <c r="O1053" s="15"/>
      <c r="P1053" s="15"/>
      <c r="Q1053" s="15"/>
      <c r="R1053" s="15"/>
      <c r="S1053" s="15"/>
      <c r="T1053" s="15"/>
      <c r="U1053" s="15"/>
      <c r="V1053" s="15"/>
      <c r="W1053" s="15"/>
      <c r="X1053" s="15"/>
      <c r="Y1053" s="15"/>
      <c r="Z1053" s="15"/>
      <c r="AA1053" s="15"/>
    </row>
    <row r="1054" spans="1:27" ht="12.3" x14ac:dyDescent="0.4">
      <c r="A1054" s="10"/>
      <c r="B1054" s="10"/>
      <c r="C1054" s="10"/>
      <c r="D1054" s="10"/>
      <c r="E1054" s="10"/>
      <c r="F1054" s="10"/>
      <c r="G1054" s="10"/>
      <c r="H1054" s="10"/>
      <c r="I1054" s="10"/>
      <c r="J1054" s="10"/>
      <c r="K1054" s="10"/>
      <c r="L1054" s="10"/>
      <c r="M1054" s="10"/>
      <c r="N1054" s="10"/>
      <c r="O1054" s="10"/>
      <c r="P1054" s="10"/>
      <c r="Q1054" s="10"/>
      <c r="R1054" s="10"/>
      <c r="S1054" s="10"/>
      <c r="T1054" s="10"/>
      <c r="U1054" s="10"/>
      <c r="V1054" s="10"/>
      <c r="W1054" s="10"/>
      <c r="X1054" s="10"/>
      <c r="Y1054" s="10"/>
      <c r="Z1054" s="10"/>
      <c r="AA1054" s="10"/>
    </row>
    <row r="1055" spans="1:27" ht="12.3" x14ac:dyDescent="0.4">
      <c r="A1055" s="15"/>
      <c r="B1055" s="15"/>
      <c r="C1055" s="15"/>
      <c r="D1055" s="15"/>
      <c r="E1055" s="15"/>
      <c r="F1055" s="15"/>
      <c r="G1055" s="15"/>
      <c r="H1055" s="15"/>
      <c r="I1055" s="15"/>
      <c r="J1055" s="15"/>
      <c r="K1055" s="15"/>
      <c r="L1055" s="15"/>
      <c r="M1055" s="15"/>
      <c r="N1055" s="15"/>
      <c r="O1055" s="15"/>
      <c r="P1055" s="15"/>
      <c r="Q1055" s="15"/>
      <c r="R1055" s="15"/>
      <c r="S1055" s="15"/>
      <c r="T1055" s="15"/>
      <c r="U1055" s="15"/>
      <c r="V1055" s="15"/>
      <c r="W1055" s="15"/>
      <c r="X1055" s="15"/>
      <c r="Y1055" s="15"/>
      <c r="Z1055" s="15"/>
      <c r="AA1055" s="15"/>
    </row>
    <row r="1056" spans="1:27" ht="12.3" x14ac:dyDescent="0.4">
      <c r="A1056" s="10"/>
      <c r="B1056" s="10"/>
      <c r="C1056" s="10"/>
      <c r="D1056" s="10"/>
      <c r="E1056" s="10"/>
      <c r="F1056" s="10"/>
      <c r="G1056" s="10"/>
      <c r="H1056" s="10"/>
      <c r="I1056" s="10"/>
      <c r="J1056" s="10"/>
      <c r="K1056" s="10"/>
      <c r="L1056" s="10"/>
      <c r="M1056" s="10"/>
      <c r="N1056" s="10"/>
      <c r="O1056" s="10"/>
      <c r="P1056" s="10"/>
      <c r="Q1056" s="10"/>
      <c r="R1056" s="10"/>
      <c r="S1056" s="10"/>
      <c r="T1056" s="10"/>
      <c r="U1056" s="10"/>
      <c r="V1056" s="10"/>
      <c r="W1056" s="10"/>
      <c r="X1056" s="10"/>
      <c r="Y1056" s="10"/>
      <c r="Z1056" s="10"/>
      <c r="AA1056" s="10"/>
    </row>
    <row r="1057" spans="1:27" ht="12.3" x14ac:dyDescent="0.4">
      <c r="A1057" s="15"/>
      <c r="B1057" s="15"/>
      <c r="C1057" s="15"/>
      <c r="D1057" s="15"/>
      <c r="E1057" s="15"/>
      <c r="F1057" s="15"/>
      <c r="G1057" s="15"/>
      <c r="H1057" s="15"/>
      <c r="I1057" s="15"/>
      <c r="J1057" s="15"/>
      <c r="K1057" s="15"/>
      <c r="L1057" s="15"/>
      <c r="M1057" s="15"/>
      <c r="N1057" s="15"/>
      <c r="O1057" s="15"/>
      <c r="P1057" s="15"/>
      <c r="Q1057" s="15"/>
      <c r="R1057" s="15"/>
      <c r="S1057" s="15"/>
      <c r="T1057" s="15"/>
      <c r="U1057" s="15"/>
      <c r="V1057" s="15"/>
      <c r="W1057" s="15"/>
      <c r="X1057" s="15"/>
      <c r="Y1057" s="15"/>
      <c r="Z1057" s="15"/>
      <c r="AA1057" s="15"/>
    </row>
    <row r="1058" spans="1:27" ht="12.3" x14ac:dyDescent="0.4">
      <c r="A1058" s="10"/>
      <c r="B1058" s="10"/>
      <c r="C1058" s="10"/>
      <c r="D1058" s="10"/>
      <c r="E1058" s="10"/>
      <c r="F1058" s="10"/>
      <c r="G1058" s="10"/>
      <c r="H1058" s="10"/>
      <c r="I1058" s="10"/>
      <c r="J1058" s="10"/>
      <c r="K1058" s="10"/>
      <c r="L1058" s="10"/>
      <c r="M1058" s="10"/>
      <c r="N1058" s="10"/>
      <c r="O1058" s="10"/>
      <c r="P1058" s="10"/>
      <c r="Q1058" s="10"/>
      <c r="R1058" s="10"/>
      <c r="S1058" s="10"/>
      <c r="T1058" s="10"/>
      <c r="U1058" s="10"/>
      <c r="V1058" s="10"/>
      <c r="W1058" s="10"/>
      <c r="X1058" s="10"/>
      <c r="Y1058" s="10"/>
      <c r="Z1058" s="10"/>
      <c r="AA1058" s="10"/>
    </row>
    <row r="1059" spans="1:27" ht="12.3" x14ac:dyDescent="0.4">
      <c r="A1059" s="15"/>
      <c r="B1059" s="15"/>
      <c r="C1059" s="15"/>
      <c r="D1059" s="15"/>
      <c r="E1059" s="15"/>
      <c r="F1059" s="15"/>
      <c r="G1059" s="15"/>
      <c r="H1059" s="15"/>
      <c r="I1059" s="15"/>
      <c r="J1059" s="15"/>
      <c r="K1059" s="15"/>
      <c r="L1059" s="15"/>
      <c r="M1059" s="15"/>
      <c r="N1059" s="15"/>
      <c r="O1059" s="15"/>
      <c r="P1059" s="15"/>
      <c r="Q1059" s="15"/>
      <c r="R1059" s="15"/>
      <c r="S1059" s="15"/>
      <c r="T1059" s="15"/>
      <c r="U1059" s="15"/>
      <c r="V1059" s="15"/>
      <c r="W1059" s="15"/>
      <c r="X1059" s="15"/>
      <c r="Y1059" s="15"/>
      <c r="Z1059" s="15"/>
      <c r="AA1059" s="15"/>
    </row>
    <row r="1060" spans="1:27" ht="12.3" x14ac:dyDescent="0.4">
      <c r="A1060" s="10"/>
      <c r="B1060" s="10"/>
      <c r="C1060" s="10"/>
      <c r="D1060" s="10"/>
      <c r="E1060" s="10"/>
      <c r="F1060" s="10"/>
      <c r="G1060" s="10"/>
      <c r="H1060" s="10"/>
      <c r="I1060" s="10"/>
      <c r="J1060" s="10"/>
      <c r="K1060" s="10"/>
      <c r="L1060" s="10"/>
      <c r="M1060" s="10"/>
      <c r="N1060" s="10"/>
      <c r="O1060" s="10"/>
      <c r="P1060" s="10"/>
      <c r="Q1060" s="10"/>
      <c r="R1060" s="10"/>
      <c r="S1060" s="10"/>
      <c r="T1060" s="10"/>
      <c r="U1060" s="10"/>
      <c r="V1060" s="10"/>
      <c r="W1060" s="10"/>
      <c r="X1060" s="10"/>
      <c r="Y1060" s="10"/>
      <c r="Z1060" s="10"/>
      <c r="AA1060" s="10"/>
    </row>
    <row r="1061" spans="1:27" ht="12.3" x14ac:dyDescent="0.4">
      <c r="A1061" s="15"/>
      <c r="B1061" s="15"/>
      <c r="C1061" s="15"/>
      <c r="D1061" s="15"/>
      <c r="E1061" s="15"/>
      <c r="F1061" s="15"/>
      <c r="G1061" s="15"/>
      <c r="H1061" s="15"/>
      <c r="I1061" s="15"/>
      <c r="J1061" s="15"/>
      <c r="K1061" s="15"/>
      <c r="L1061" s="15"/>
      <c r="M1061" s="15"/>
      <c r="N1061" s="15"/>
      <c r="O1061" s="15"/>
      <c r="P1061" s="15"/>
      <c r="Q1061" s="15"/>
      <c r="R1061" s="15"/>
      <c r="S1061" s="15"/>
      <c r="T1061" s="15"/>
      <c r="U1061" s="15"/>
      <c r="V1061" s="15"/>
      <c r="W1061" s="15"/>
      <c r="X1061" s="15"/>
      <c r="Y1061" s="15"/>
      <c r="Z1061" s="15"/>
      <c r="AA1061" s="15"/>
    </row>
  </sheetData>
  <mergeCells count="5">
    <mergeCell ref="G1:J1"/>
    <mergeCell ref="K1:O1"/>
    <mergeCell ref="P1:S1"/>
    <mergeCell ref="T1:W1"/>
    <mergeCell ref="X1:AA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080"/>
  <sheetViews>
    <sheetView tabSelected="1" workbookViewId="0">
      <pane xSplit="6" ySplit="2" topLeftCell="Q3" activePane="bottomRight" state="frozen"/>
      <selection pane="topRight" activeCell="G1" sqref="G1"/>
      <selection pane="bottomLeft" activeCell="A3" sqref="A3"/>
      <selection pane="bottomRight" activeCell="R6" sqref="R6"/>
    </sheetView>
  </sheetViews>
  <sheetFormatPr defaultColWidth="14.44140625" defaultRowHeight="15.75" customHeight="1" x14ac:dyDescent="0.4"/>
  <cols>
    <col min="1" max="27" width="18.71875" customWidth="1"/>
  </cols>
  <sheetData>
    <row r="1" spans="1:27" ht="15.75" customHeight="1" x14ac:dyDescent="0.4">
      <c r="A1" s="38" t="s">
        <v>0</v>
      </c>
      <c r="B1" s="1" t="s">
        <v>1</v>
      </c>
      <c r="C1" s="1" t="s">
        <v>2</v>
      </c>
      <c r="D1" s="1" t="s">
        <v>335</v>
      </c>
      <c r="E1" s="1" t="s">
        <v>3</v>
      </c>
      <c r="F1" s="1" t="s">
        <v>336</v>
      </c>
      <c r="G1" s="47" t="s">
        <v>4</v>
      </c>
      <c r="H1" s="48"/>
      <c r="I1" s="48"/>
      <c r="J1" s="48"/>
      <c r="K1" s="47" t="s">
        <v>5</v>
      </c>
      <c r="L1" s="48"/>
      <c r="M1" s="48"/>
      <c r="N1" s="48"/>
      <c r="O1" s="48"/>
      <c r="P1" s="47" t="s">
        <v>377</v>
      </c>
      <c r="Q1" s="48"/>
      <c r="R1" s="48"/>
      <c r="S1" s="48"/>
      <c r="T1" s="47" t="s">
        <v>378</v>
      </c>
      <c r="U1" s="48"/>
      <c r="V1" s="48"/>
      <c r="W1" s="48"/>
      <c r="X1" s="47" t="s">
        <v>337</v>
      </c>
      <c r="Y1" s="48"/>
      <c r="Z1" s="48"/>
      <c r="AA1" s="48"/>
    </row>
    <row r="2" spans="1:27" ht="12.6" x14ac:dyDescent="0.45">
      <c r="A2" s="2"/>
      <c r="B2" s="2"/>
      <c r="C2" s="2"/>
      <c r="D2" s="2"/>
      <c r="E2" s="2"/>
      <c r="F2" s="2"/>
      <c r="G2" s="3" t="s">
        <v>6</v>
      </c>
      <c r="H2" s="3" t="s">
        <v>7</v>
      </c>
      <c r="I2" s="3" t="s">
        <v>8</v>
      </c>
      <c r="J2" s="3" t="s">
        <v>7</v>
      </c>
      <c r="K2" s="4" t="s">
        <v>6</v>
      </c>
      <c r="L2" s="3" t="s">
        <v>7</v>
      </c>
      <c r="M2" s="5" t="s">
        <v>9</v>
      </c>
      <c r="N2" s="5" t="s">
        <v>10</v>
      </c>
      <c r="O2" s="4" t="s">
        <v>7</v>
      </c>
      <c r="P2" s="4" t="s">
        <v>6</v>
      </c>
      <c r="Q2" s="5" t="s">
        <v>7</v>
      </c>
      <c r="R2" s="4" t="s">
        <v>8</v>
      </c>
      <c r="S2" s="4" t="s">
        <v>7</v>
      </c>
      <c r="T2" s="4" t="s">
        <v>6</v>
      </c>
      <c r="U2" s="5" t="s">
        <v>7</v>
      </c>
      <c r="V2" s="4" t="s">
        <v>8</v>
      </c>
      <c r="W2" s="4" t="s">
        <v>7</v>
      </c>
      <c r="X2" s="4" t="s">
        <v>6</v>
      </c>
      <c r="Y2" s="5" t="s">
        <v>7</v>
      </c>
      <c r="Z2" s="4" t="s">
        <v>8</v>
      </c>
      <c r="AA2" s="4" t="s">
        <v>7</v>
      </c>
    </row>
    <row r="3" spans="1:27" ht="15.75" customHeight="1" x14ac:dyDescent="0.55000000000000004">
      <c r="A3" s="6" t="s">
        <v>11</v>
      </c>
      <c r="B3" s="7">
        <v>1963</v>
      </c>
      <c r="C3" s="32" t="s">
        <v>12</v>
      </c>
      <c r="D3" s="9">
        <v>23086.9375</v>
      </c>
      <c r="E3" s="8" t="s">
        <v>13</v>
      </c>
      <c r="F3" s="8" t="s">
        <v>342</v>
      </c>
      <c r="G3" s="8">
        <v>7</v>
      </c>
      <c r="H3" s="8">
        <v>0</v>
      </c>
      <c r="I3" s="8">
        <v>1</v>
      </c>
      <c r="J3" s="8">
        <v>1</v>
      </c>
      <c r="K3" s="11">
        <v>610000000000</v>
      </c>
      <c r="L3" s="8">
        <v>1</v>
      </c>
      <c r="M3" s="11">
        <v>310000000000</v>
      </c>
      <c r="N3" s="11">
        <v>310000000000</v>
      </c>
      <c r="O3" s="8">
        <v>2</v>
      </c>
      <c r="P3" s="8">
        <v>13</v>
      </c>
      <c r="Q3" s="8">
        <v>0</v>
      </c>
      <c r="R3" s="8">
        <v>6.5</v>
      </c>
      <c r="S3" s="8">
        <v>2</v>
      </c>
      <c r="T3" s="8"/>
      <c r="U3" s="8"/>
      <c r="V3" s="8"/>
      <c r="W3" s="8"/>
      <c r="X3" s="8">
        <v>20</v>
      </c>
      <c r="Y3" s="8">
        <v>1</v>
      </c>
      <c r="Z3" s="8">
        <v>2</v>
      </c>
      <c r="AA3" s="8">
        <v>1</v>
      </c>
    </row>
    <row r="4" spans="1:27" ht="15.75" customHeight="1" x14ac:dyDescent="0.55000000000000004">
      <c r="A4" s="6" t="s">
        <v>11</v>
      </c>
      <c r="B4" s="7">
        <v>1963</v>
      </c>
      <c r="C4" s="32" t="s">
        <v>14</v>
      </c>
      <c r="D4" s="9">
        <v>23147.395833333332</v>
      </c>
      <c r="E4" s="8" t="s">
        <v>15</v>
      </c>
      <c r="F4" s="8" t="s">
        <v>342</v>
      </c>
      <c r="G4" s="8">
        <v>5</v>
      </c>
      <c r="H4" s="8">
        <v>0</v>
      </c>
      <c r="I4" s="8">
        <v>1</v>
      </c>
      <c r="J4" s="8">
        <v>1</v>
      </c>
      <c r="K4" s="11">
        <v>550000000000</v>
      </c>
      <c r="L4" s="8">
        <v>1</v>
      </c>
      <c r="M4" s="11">
        <v>270000000000</v>
      </c>
      <c r="N4" s="11">
        <v>270000000000</v>
      </c>
      <c r="O4" s="8">
        <v>2</v>
      </c>
      <c r="P4" s="8">
        <v>13</v>
      </c>
      <c r="Q4" s="8">
        <v>0</v>
      </c>
      <c r="R4" s="8">
        <v>6.5</v>
      </c>
      <c r="S4" s="8">
        <v>2</v>
      </c>
      <c r="T4" s="8"/>
      <c r="U4" s="8"/>
      <c r="V4" s="8"/>
      <c r="W4" s="8"/>
      <c r="X4" s="8">
        <v>20</v>
      </c>
      <c r="Y4" s="8">
        <v>1</v>
      </c>
      <c r="Z4" s="8">
        <v>2</v>
      </c>
      <c r="AA4" s="8">
        <v>1</v>
      </c>
    </row>
    <row r="5" spans="1:27" ht="15.75" customHeight="1" x14ac:dyDescent="0.55000000000000004">
      <c r="A5" s="6" t="s">
        <v>16</v>
      </c>
      <c r="B5" s="7">
        <v>2003</v>
      </c>
      <c r="C5" s="32" t="s">
        <v>14</v>
      </c>
      <c r="D5" s="9">
        <v>37751.3125</v>
      </c>
      <c r="E5" s="8" t="s">
        <v>17</v>
      </c>
      <c r="F5" s="8" t="s">
        <v>343</v>
      </c>
      <c r="G5" s="8">
        <v>324</v>
      </c>
      <c r="H5" s="8">
        <v>0</v>
      </c>
      <c r="I5" s="8">
        <v>12</v>
      </c>
      <c r="J5" s="8">
        <v>0</v>
      </c>
      <c r="K5" s="11">
        <v>31700000000</v>
      </c>
      <c r="L5" s="8">
        <v>0</v>
      </c>
      <c r="M5" s="11">
        <v>15800000000</v>
      </c>
      <c r="N5" s="11">
        <v>15800000000</v>
      </c>
      <c r="O5" s="8">
        <v>2</v>
      </c>
      <c r="P5" s="8">
        <v>12</v>
      </c>
      <c r="Q5" s="8">
        <v>1</v>
      </c>
      <c r="R5" s="8">
        <v>1</v>
      </c>
      <c r="S5" s="8">
        <v>1</v>
      </c>
      <c r="T5" s="8"/>
      <c r="U5" s="8"/>
      <c r="V5" s="8"/>
      <c r="W5" s="8"/>
      <c r="X5" s="8">
        <v>14.5</v>
      </c>
      <c r="Y5" s="8">
        <v>1</v>
      </c>
      <c r="Z5" s="8">
        <v>0.5</v>
      </c>
      <c r="AA5" s="8">
        <v>1</v>
      </c>
    </row>
    <row r="6" spans="1:27" ht="15.75" customHeight="1" x14ac:dyDescent="0.55000000000000004">
      <c r="A6" s="6" t="s">
        <v>16</v>
      </c>
      <c r="B6" s="7">
        <v>2003</v>
      </c>
      <c r="C6" s="32" t="s">
        <v>18</v>
      </c>
      <c r="D6" s="9">
        <v>37785.579861111109</v>
      </c>
      <c r="E6" s="8" t="s">
        <v>19</v>
      </c>
      <c r="F6" s="8" t="s">
        <v>344</v>
      </c>
      <c r="G6" s="8"/>
      <c r="H6" s="8"/>
      <c r="I6" s="8"/>
      <c r="J6" s="8"/>
      <c r="K6" s="11"/>
      <c r="L6" s="8"/>
      <c r="M6" s="12"/>
      <c r="N6" s="12"/>
      <c r="O6" s="8"/>
      <c r="P6" s="8"/>
      <c r="Q6" s="8"/>
      <c r="R6" s="8"/>
      <c r="S6" s="8"/>
      <c r="T6" s="10"/>
      <c r="U6" s="10"/>
      <c r="V6" s="10"/>
      <c r="W6" s="10"/>
      <c r="X6" s="10"/>
      <c r="Y6" s="10"/>
      <c r="Z6" s="10"/>
      <c r="AA6" s="10"/>
    </row>
    <row r="7" spans="1:27" ht="15.75" customHeight="1" x14ac:dyDescent="0.55000000000000004">
      <c r="A7" s="6" t="s">
        <v>20</v>
      </c>
      <c r="B7" s="7">
        <v>2006</v>
      </c>
      <c r="C7" s="32" t="s">
        <v>339</v>
      </c>
      <c r="D7" s="9">
        <v>38734.706944444442</v>
      </c>
      <c r="E7" s="8" t="s">
        <v>21</v>
      </c>
      <c r="F7" s="8" t="s">
        <v>345</v>
      </c>
      <c r="G7" s="8">
        <v>6.9000000000000006E-2</v>
      </c>
      <c r="H7" s="8">
        <v>0</v>
      </c>
      <c r="I7" s="10"/>
      <c r="J7" s="8"/>
      <c r="K7" s="11">
        <v>1730000000</v>
      </c>
      <c r="L7" s="8">
        <v>0</v>
      </c>
      <c r="M7" s="12"/>
      <c r="N7" s="12"/>
      <c r="O7" s="8"/>
      <c r="P7" s="8">
        <v>13.5</v>
      </c>
      <c r="Q7" s="8">
        <v>1</v>
      </c>
      <c r="R7" s="8"/>
      <c r="S7" s="8"/>
      <c r="T7" s="10"/>
      <c r="U7" s="10"/>
      <c r="V7" s="10"/>
      <c r="W7" s="10"/>
      <c r="X7" s="10"/>
      <c r="Y7" s="10"/>
      <c r="Z7" s="10"/>
      <c r="AA7" s="10"/>
    </row>
    <row r="8" spans="1:27" ht="15.75" customHeight="1" x14ac:dyDescent="0.55000000000000004">
      <c r="A8" s="6" t="s">
        <v>22</v>
      </c>
      <c r="B8" s="7">
        <v>1956</v>
      </c>
      <c r="C8" s="32" t="s">
        <v>23</v>
      </c>
      <c r="D8" s="9">
        <v>20544.216030092593</v>
      </c>
      <c r="E8" s="8" t="s">
        <v>24</v>
      </c>
      <c r="F8" s="8" t="s">
        <v>346</v>
      </c>
      <c r="G8" s="8"/>
      <c r="H8" s="8"/>
      <c r="I8" s="8"/>
      <c r="J8" s="8"/>
      <c r="K8" s="11">
        <v>250000000000</v>
      </c>
      <c r="L8" s="8">
        <v>2</v>
      </c>
      <c r="M8" s="11">
        <v>500000000000</v>
      </c>
      <c r="N8" s="11">
        <v>500000000000</v>
      </c>
      <c r="O8" s="8">
        <v>2</v>
      </c>
      <c r="P8" s="8">
        <v>36</v>
      </c>
      <c r="Q8" s="8">
        <v>2</v>
      </c>
      <c r="R8" s="8">
        <v>5</v>
      </c>
      <c r="S8" s="8">
        <v>2</v>
      </c>
      <c r="T8" s="10"/>
      <c r="U8" s="10"/>
      <c r="V8" s="10"/>
      <c r="W8" s="10"/>
      <c r="X8" s="10"/>
      <c r="Y8" s="10"/>
      <c r="Z8" s="10"/>
      <c r="AA8" s="10"/>
    </row>
    <row r="9" spans="1:27" ht="15.75" customHeight="1" x14ac:dyDescent="0.55000000000000004">
      <c r="A9" s="39" t="s">
        <v>22</v>
      </c>
      <c r="B9" s="40">
        <v>1984</v>
      </c>
      <c r="C9" s="41" t="s">
        <v>25</v>
      </c>
      <c r="D9" s="42">
        <v>30967.958333333332</v>
      </c>
      <c r="E9" s="43" t="s">
        <v>26</v>
      </c>
      <c r="F9" s="8" t="s">
        <v>346</v>
      </c>
      <c r="G9" s="43">
        <v>24</v>
      </c>
      <c r="H9" s="43">
        <v>2</v>
      </c>
      <c r="I9" s="43">
        <v>12</v>
      </c>
      <c r="J9" s="43">
        <v>2</v>
      </c>
      <c r="K9" s="44">
        <v>11000000000</v>
      </c>
      <c r="L9" s="43">
        <v>2</v>
      </c>
      <c r="M9" s="45">
        <v>9900000000</v>
      </c>
      <c r="N9" s="45">
        <v>99000000000</v>
      </c>
      <c r="O9" s="43">
        <v>2</v>
      </c>
      <c r="P9" s="43">
        <v>9</v>
      </c>
      <c r="Q9" s="43">
        <v>0</v>
      </c>
      <c r="R9" s="43">
        <v>1</v>
      </c>
      <c r="S9" s="43">
        <v>2</v>
      </c>
      <c r="T9" s="46"/>
      <c r="U9" s="46"/>
      <c r="V9" s="46"/>
      <c r="W9" s="46"/>
      <c r="X9" s="43">
        <v>9</v>
      </c>
      <c r="Y9" s="43">
        <v>0</v>
      </c>
      <c r="Z9" s="43">
        <v>1</v>
      </c>
      <c r="AA9" s="43">
        <v>2</v>
      </c>
    </row>
    <row r="10" spans="1:27" ht="15.75" customHeight="1" x14ac:dyDescent="0.55000000000000004">
      <c r="A10" s="6" t="s">
        <v>22</v>
      </c>
      <c r="B10" s="7">
        <v>2005</v>
      </c>
      <c r="C10" s="32" t="s">
        <v>27</v>
      </c>
      <c r="D10" s="9">
        <v>38363.334722222222</v>
      </c>
      <c r="E10" s="8" t="s">
        <v>28</v>
      </c>
      <c r="F10" s="8" t="s">
        <v>346</v>
      </c>
      <c r="G10" s="8">
        <v>4</v>
      </c>
      <c r="H10" s="8">
        <v>2</v>
      </c>
      <c r="I10" s="8">
        <v>2</v>
      </c>
      <c r="J10" s="8">
        <v>2</v>
      </c>
      <c r="K10" s="11">
        <v>50000000000</v>
      </c>
      <c r="L10" s="8">
        <v>2</v>
      </c>
      <c r="M10" s="11">
        <v>40000000000</v>
      </c>
      <c r="N10" s="11">
        <v>50000000000</v>
      </c>
      <c r="O10" s="8">
        <v>2</v>
      </c>
      <c r="P10" s="8">
        <v>10</v>
      </c>
      <c r="Q10" s="8">
        <v>0</v>
      </c>
      <c r="R10" s="8">
        <v>3</v>
      </c>
      <c r="S10" s="8">
        <v>1</v>
      </c>
      <c r="T10" s="8"/>
      <c r="U10" s="8"/>
      <c r="V10" s="8"/>
      <c r="W10" s="8"/>
      <c r="X10" s="10"/>
      <c r="Y10" s="10"/>
      <c r="Z10" s="10"/>
      <c r="AA10" s="10"/>
    </row>
    <row r="11" spans="1:27" ht="15.75" customHeight="1" x14ac:dyDescent="0.55000000000000004">
      <c r="A11" s="39" t="s">
        <v>22</v>
      </c>
      <c r="B11" s="40">
        <v>2006</v>
      </c>
      <c r="C11" s="41" t="s">
        <v>29</v>
      </c>
      <c r="D11" s="42">
        <v>39075.386805555558</v>
      </c>
      <c r="E11" s="43" t="s">
        <v>30</v>
      </c>
      <c r="F11" s="8" t="s">
        <v>346</v>
      </c>
      <c r="G11" s="43">
        <v>1.1000000000000001</v>
      </c>
      <c r="H11" s="43">
        <v>0</v>
      </c>
      <c r="I11" s="43">
        <v>0.55000000000000004</v>
      </c>
      <c r="J11" s="43">
        <v>2</v>
      </c>
      <c r="K11" s="44">
        <v>5100000000</v>
      </c>
      <c r="L11" s="43">
        <v>0</v>
      </c>
      <c r="M11" s="44">
        <v>1300000000</v>
      </c>
      <c r="N11" s="44">
        <v>0</v>
      </c>
      <c r="O11" s="43">
        <v>0</v>
      </c>
      <c r="P11" s="43">
        <v>15</v>
      </c>
      <c r="Q11" s="43">
        <v>0</v>
      </c>
      <c r="R11" s="43">
        <v>3</v>
      </c>
      <c r="S11" s="43">
        <v>0</v>
      </c>
      <c r="T11" s="43">
        <v>10</v>
      </c>
      <c r="U11" s="43">
        <v>0</v>
      </c>
      <c r="V11" s="43">
        <v>1</v>
      </c>
      <c r="W11" s="43">
        <v>0</v>
      </c>
      <c r="X11" s="46"/>
      <c r="Y11" s="46"/>
      <c r="Z11" s="46"/>
      <c r="AA11" s="46"/>
    </row>
    <row r="12" spans="1:27" ht="15.75" customHeight="1" x14ac:dyDescent="0.55000000000000004">
      <c r="A12" s="39" t="s">
        <v>22</v>
      </c>
      <c r="B12" s="40">
        <v>2009</v>
      </c>
      <c r="C12" s="41" t="s">
        <v>31</v>
      </c>
      <c r="D12" s="42">
        <v>40163.90625</v>
      </c>
      <c r="E12" s="43" t="s">
        <v>32</v>
      </c>
      <c r="F12" s="8" t="s">
        <v>346</v>
      </c>
      <c r="G12" s="43">
        <v>1.1599999999999999</v>
      </c>
      <c r="H12" s="43">
        <v>0</v>
      </c>
      <c r="I12" s="43">
        <v>4.34</v>
      </c>
      <c r="J12" s="43">
        <v>1</v>
      </c>
      <c r="K12" s="44">
        <v>3400000000</v>
      </c>
      <c r="L12" s="43">
        <v>0</v>
      </c>
      <c r="M12" s="45">
        <v>1700000000</v>
      </c>
      <c r="N12" s="45">
        <v>1700000000</v>
      </c>
      <c r="O12" s="43">
        <v>1</v>
      </c>
      <c r="P12" s="43">
        <v>11</v>
      </c>
      <c r="Q12" s="43"/>
      <c r="R12" s="43">
        <v>1</v>
      </c>
      <c r="S12" s="43">
        <v>0</v>
      </c>
      <c r="T12" s="43">
        <v>8</v>
      </c>
      <c r="U12" s="46"/>
      <c r="V12" s="43">
        <v>2</v>
      </c>
      <c r="W12" s="43">
        <v>0</v>
      </c>
      <c r="X12" s="46"/>
      <c r="Y12" s="46"/>
      <c r="Z12" s="46"/>
      <c r="AA12" s="46"/>
    </row>
    <row r="13" spans="1:27" ht="15.75" customHeight="1" x14ac:dyDescent="0.55000000000000004">
      <c r="A13" s="6" t="s">
        <v>34</v>
      </c>
      <c r="B13" s="7">
        <v>2015</v>
      </c>
      <c r="C13" s="32" t="s">
        <v>35</v>
      </c>
      <c r="D13" s="9">
        <v>42116.878472222219</v>
      </c>
      <c r="E13" s="8" t="s">
        <v>36</v>
      </c>
      <c r="F13" s="8" t="s">
        <v>346</v>
      </c>
      <c r="G13" s="8">
        <v>1.5</v>
      </c>
      <c r="H13" s="8">
        <v>0</v>
      </c>
      <c r="I13" s="8"/>
      <c r="J13" s="8"/>
      <c r="K13" s="11">
        <v>60000000000</v>
      </c>
      <c r="L13" s="8">
        <v>1</v>
      </c>
      <c r="M13" s="11">
        <f>0.5*K13</f>
        <v>30000000000</v>
      </c>
      <c r="N13" s="11">
        <f>0.5*K13</f>
        <v>30000000000</v>
      </c>
      <c r="O13" s="8">
        <v>1</v>
      </c>
      <c r="P13" s="8">
        <v>20</v>
      </c>
      <c r="Q13" s="8">
        <v>0</v>
      </c>
      <c r="R13" s="8"/>
      <c r="S13" s="8"/>
      <c r="T13" s="8">
        <v>15</v>
      </c>
      <c r="U13" s="8">
        <v>0</v>
      </c>
      <c r="V13" s="8"/>
      <c r="W13" s="8"/>
      <c r="X13" s="8"/>
      <c r="Y13" s="8"/>
      <c r="Z13" s="8"/>
      <c r="AA13" s="8"/>
    </row>
    <row r="14" spans="1:27" ht="15.75" customHeight="1" x14ac:dyDescent="0.55000000000000004">
      <c r="A14" s="6" t="s">
        <v>34</v>
      </c>
      <c r="B14" s="7">
        <v>2015</v>
      </c>
      <c r="C14" s="32" t="s">
        <v>35</v>
      </c>
      <c r="D14" s="9">
        <v>42116.878472222219</v>
      </c>
      <c r="E14" s="8" t="s">
        <v>36</v>
      </c>
      <c r="F14" s="8" t="s">
        <v>347</v>
      </c>
      <c r="G14" s="8">
        <v>1.5</v>
      </c>
      <c r="H14" s="8">
        <v>0</v>
      </c>
      <c r="I14" s="8"/>
      <c r="J14" s="8"/>
      <c r="K14" s="11">
        <v>100000000000</v>
      </c>
      <c r="L14" s="8">
        <v>2</v>
      </c>
      <c r="M14" s="11">
        <v>25000000000</v>
      </c>
      <c r="N14" s="11">
        <v>25000000000</v>
      </c>
      <c r="O14" s="8">
        <v>2</v>
      </c>
      <c r="P14" s="8"/>
      <c r="Q14" s="8"/>
      <c r="R14" s="8"/>
      <c r="S14" s="8"/>
      <c r="T14" s="8">
        <v>15</v>
      </c>
      <c r="U14" s="8">
        <v>2</v>
      </c>
      <c r="V14" s="8">
        <v>1</v>
      </c>
      <c r="W14" s="8">
        <v>2</v>
      </c>
      <c r="X14" s="8"/>
      <c r="Y14" s="8"/>
      <c r="Z14" s="8"/>
      <c r="AA14" s="8"/>
    </row>
    <row r="15" spans="1:27" ht="15.75" customHeight="1" x14ac:dyDescent="0.55000000000000004">
      <c r="A15" s="6" t="s">
        <v>34</v>
      </c>
      <c r="B15" s="7">
        <v>2015</v>
      </c>
      <c r="C15" s="32" t="s">
        <v>35</v>
      </c>
      <c r="D15" s="9">
        <v>42116.878472222219</v>
      </c>
      <c r="E15" s="8" t="s">
        <v>36</v>
      </c>
      <c r="F15" s="8" t="s">
        <v>342</v>
      </c>
      <c r="G15" s="8">
        <v>1.5</v>
      </c>
      <c r="H15" s="8">
        <v>0</v>
      </c>
      <c r="I15" s="8">
        <v>0.2</v>
      </c>
      <c r="J15" s="8">
        <v>0</v>
      </c>
      <c r="K15" s="11">
        <v>130000000000</v>
      </c>
      <c r="L15" s="8">
        <v>1</v>
      </c>
      <c r="M15" s="11">
        <v>66000000000</v>
      </c>
      <c r="N15" s="11">
        <v>66000000000</v>
      </c>
      <c r="O15" s="8">
        <v>1</v>
      </c>
      <c r="P15" s="8">
        <v>17</v>
      </c>
      <c r="Q15" s="8">
        <v>0</v>
      </c>
      <c r="R15" s="8">
        <v>1</v>
      </c>
      <c r="S15" s="8">
        <v>0</v>
      </c>
      <c r="T15" s="8">
        <v>15</v>
      </c>
      <c r="U15" s="8">
        <v>0</v>
      </c>
      <c r="V15" s="8">
        <v>0.5</v>
      </c>
      <c r="W15" s="8">
        <v>0</v>
      </c>
      <c r="X15" s="8">
        <v>17</v>
      </c>
      <c r="Y15" s="8">
        <v>1</v>
      </c>
      <c r="Z15" s="8">
        <v>1</v>
      </c>
      <c r="AA15" s="8">
        <v>1</v>
      </c>
    </row>
    <row r="16" spans="1:27" ht="15.75" customHeight="1" x14ac:dyDescent="0.55000000000000004">
      <c r="A16" s="6" t="s">
        <v>34</v>
      </c>
      <c r="B16" s="7">
        <v>2015</v>
      </c>
      <c r="C16" s="32" t="s">
        <v>35</v>
      </c>
      <c r="D16" s="9">
        <v>42116.878472222219</v>
      </c>
      <c r="E16" s="8" t="s">
        <v>36</v>
      </c>
      <c r="F16" s="8" t="s">
        <v>348</v>
      </c>
      <c r="G16" s="8">
        <v>1.5</v>
      </c>
      <c r="H16" s="8">
        <v>0</v>
      </c>
      <c r="I16" s="8"/>
      <c r="J16" s="8"/>
      <c r="K16" s="11">
        <v>80000000000</v>
      </c>
      <c r="L16" s="8">
        <v>0</v>
      </c>
      <c r="M16" s="11"/>
      <c r="N16" s="11"/>
      <c r="O16" s="8"/>
      <c r="P16" s="8"/>
      <c r="Q16" s="8"/>
      <c r="R16" s="8"/>
      <c r="S16" s="8"/>
      <c r="T16" s="8">
        <v>15</v>
      </c>
      <c r="U16" s="8">
        <v>0</v>
      </c>
      <c r="V16" s="8"/>
      <c r="W16" s="8"/>
      <c r="X16" s="8">
        <v>15.7</v>
      </c>
      <c r="Y16" s="8">
        <v>0</v>
      </c>
      <c r="Z16" s="8">
        <v>0.4</v>
      </c>
      <c r="AA16" s="8">
        <v>0</v>
      </c>
    </row>
    <row r="17" spans="1:27" ht="15.75" customHeight="1" x14ac:dyDescent="0.55000000000000004">
      <c r="A17" s="6" t="s">
        <v>34</v>
      </c>
      <c r="B17" s="7">
        <v>2015</v>
      </c>
      <c r="C17" s="32" t="s">
        <v>35</v>
      </c>
      <c r="D17" s="9">
        <v>42116.878472222219</v>
      </c>
      <c r="E17" s="8" t="s">
        <v>36</v>
      </c>
      <c r="F17" s="8" t="s">
        <v>344</v>
      </c>
      <c r="G17" s="8">
        <v>1.43</v>
      </c>
      <c r="H17" s="8">
        <v>0</v>
      </c>
      <c r="I17" s="8"/>
      <c r="J17" s="8"/>
      <c r="K17" s="11">
        <v>101000000000</v>
      </c>
      <c r="L17" s="8">
        <v>1</v>
      </c>
      <c r="M17" s="11">
        <v>10000000000</v>
      </c>
      <c r="N17" s="11">
        <v>10000000000</v>
      </c>
      <c r="O17" s="8">
        <v>1</v>
      </c>
      <c r="P17" s="8"/>
      <c r="Q17" s="8"/>
      <c r="R17" s="8"/>
      <c r="S17" s="8"/>
      <c r="T17" s="8">
        <v>15</v>
      </c>
      <c r="U17" s="8">
        <v>0</v>
      </c>
      <c r="V17" s="8">
        <v>1</v>
      </c>
      <c r="W17" s="8">
        <v>0</v>
      </c>
      <c r="X17" s="8"/>
      <c r="Y17" s="8"/>
      <c r="Z17" s="8"/>
      <c r="AA17" s="8"/>
    </row>
    <row r="18" spans="1:27" ht="15.75" customHeight="1" x14ac:dyDescent="0.55000000000000004">
      <c r="A18" s="6" t="s">
        <v>34</v>
      </c>
      <c r="B18" s="7">
        <v>2015</v>
      </c>
      <c r="C18" s="32" t="s">
        <v>35</v>
      </c>
      <c r="D18" s="9">
        <v>42116.878472222219</v>
      </c>
      <c r="E18" s="8" t="s">
        <v>36</v>
      </c>
      <c r="F18" s="8" t="s">
        <v>343</v>
      </c>
      <c r="G18" s="8">
        <v>1.5</v>
      </c>
      <c r="H18" s="8">
        <v>0</v>
      </c>
      <c r="I18" s="8">
        <v>0</v>
      </c>
      <c r="J18" s="8">
        <v>0</v>
      </c>
      <c r="K18" s="11">
        <v>94100000000</v>
      </c>
      <c r="L18" s="8">
        <v>0</v>
      </c>
      <c r="M18" s="11">
        <v>47100000000</v>
      </c>
      <c r="N18" s="11">
        <v>47100000000</v>
      </c>
      <c r="O18" s="8">
        <v>1</v>
      </c>
      <c r="P18" s="8"/>
      <c r="Q18" s="8"/>
      <c r="R18" s="8"/>
      <c r="S18" s="8"/>
      <c r="T18" s="8">
        <v>15</v>
      </c>
      <c r="U18" s="8">
        <v>0</v>
      </c>
      <c r="V18" s="8"/>
      <c r="W18" s="8"/>
      <c r="X18" s="8">
        <v>15</v>
      </c>
      <c r="Y18" s="8">
        <v>0</v>
      </c>
      <c r="Z18" s="8">
        <v>0.4</v>
      </c>
      <c r="AA18" s="8">
        <v>0</v>
      </c>
    </row>
    <row r="19" spans="1:27" ht="15.75" customHeight="1" x14ac:dyDescent="0.55000000000000004">
      <c r="A19" s="6" t="s">
        <v>34</v>
      </c>
      <c r="B19" s="7">
        <v>2015</v>
      </c>
      <c r="C19" s="32" t="s">
        <v>35</v>
      </c>
      <c r="D19" s="9">
        <v>42116.878472222219</v>
      </c>
      <c r="E19" s="8" t="s">
        <v>36</v>
      </c>
      <c r="F19" s="8" t="s">
        <v>349</v>
      </c>
      <c r="G19" s="8">
        <v>1.5</v>
      </c>
      <c r="H19" s="8">
        <v>1</v>
      </c>
      <c r="I19" s="8">
        <v>0.06</v>
      </c>
      <c r="J19" s="8">
        <v>1</v>
      </c>
      <c r="K19" s="11">
        <v>105000000000</v>
      </c>
      <c r="L19" s="8">
        <v>1</v>
      </c>
      <c r="M19" s="11">
        <v>35000000000</v>
      </c>
      <c r="N19" s="11">
        <v>315000000000</v>
      </c>
      <c r="O19" s="8">
        <v>2</v>
      </c>
      <c r="P19" s="8">
        <v>15</v>
      </c>
      <c r="Q19" s="8">
        <v>0</v>
      </c>
      <c r="R19" s="8">
        <v>7.5</v>
      </c>
      <c r="S19" s="8">
        <v>2</v>
      </c>
      <c r="T19" s="8">
        <v>15</v>
      </c>
      <c r="U19" s="8">
        <v>0</v>
      </c>
      <c r="V19" s="8">
        <v>6</v>
      </c>
      <c r="W19" s="8">
        <v>2</v>
      </c>
      <c r="X19" s="8">
        <v>16.5</v>
      </c>
      <c r="Y19" s="8">
        <v>1</v>
      </c>
      <c r="Z19" s="8">
        <v>6.6</v>
      </c>
      <c r="AA19" s="8">
        <v>2</v>
      </c>
    </row>
    <row r="20" spans="1:27" ht="15.75" customHeight="1" x14ac:dyDescent="0.55000000000000004">
      <c r="A20" s="6" t="s">
        <v>34</v>
      </c>
      <c r="B20" s="7">
        <v>2015</v>
      </c>
      <c r="C20" s="32" t="s">
        <v>37</v>
      </c>
      <c r="D20" s="9">
        <v>42117.166666666664</v>
      </c>
      <c r="E20" s="8" t="s">
        <v>38</v>
      </c>
      <c r="F20" s="8" t="s">
        <v>346</v>
      </c>
      <c r="G20" s="8">
        <v>6.2</v>
      </c>
      <c r="H20" s="8">
        <v>0</v>
      </c>
      <c r="I20" s="8"/>
      <c r="J20" s="8"/>
      <c r="K20" s="11">
        <v>300000000000</v>
      </c>
      <c r="L20" s="8">
        <v>1</v>
      </c>
      <c r="M20" s="11">
        <f>0.5*K20</f>
        <v>150000000000</v>
      </c>
      <c r="N20" s="11">
        <f>0.5*K20</f>
        <v>150000000000</v>
      </c>
      <c r="O20" s="8">
        <v>1</v>
      </c>
      <c r="P20" s="8">
        <v>23</v>
      </c>
      <c r="Q20" s="8">
        <v>0</v>
      </c>
      <c r="R20" s="8"/>
      <c r="S20" s="8"/>
      <c r="T20" s="8">
        <v>17.100000000000001</v>
      </c>
      <c r="U20" s="8">
        <v>0</v>
      </c>
      <c r="V20" s="8"/>
      <c r="W20" s="8"/>
      <c r="X20" s="8"/>
      <c r="Y20" s="8"/>
      <c r="Z20" s="8"/>
      <c r="AA20" s="8"/>
    </row>
    <row r="21" spans="1:27" ht="15.75" customHeight="1" x14ac:dyDescent="0.55000000000000004">
      <c r="A21" s="6" t="s">
        <v>34</v>
      </c>
      <c r="B21" s="7">
        <v>2015</v>
      </c>
      <c r="C21" s="32" t="s">
        <v>37</v>
      </c>
      <c r="D21" s="9">
        <v>42117.166666666664</v>
      </c>
      <c r="E21" s="8" t="s">
        <v>38</v>
      </c>
      <c r="F21" s="8" t="s">
        <v>347</v>
      </c>
      <c r="G21" s="8">
        <v>6.25</v>
      </c>
      <c r="H21" s="8">
        <v>0</v>
      </c>
      <c r="I21" s="8"/>
      <c r="J21" s="8"/>
      <c r="K21" s="11">
        <v>170000000000</v>
      </c>
      <c r="L21" s="8">
        <v>2</v>
      </c>
      <c r="M21" s="11">
        <v>43000000000</v>
      </c>
      <c r="N21" s="11">
        <v>43000000000</v>
      </c>
      <c r="O21" s="8">
        <v>2</v>
      </c>
      <c r="P21" s="8"/>
      <c r="Q21" s="8"/>
      <c r="R21" s="8"/>
      <c r="S21" s="8"/>
      <c r="T21" s="8">
        <v>17</v>
      </c>
      <c r="U21" s="8">
        <v>2</v>
      </c>
      <c r="V21" s="8">
        <v>1</v>
      </c>
      <c r="W21" s="8">
        <v>2</v>
      </c>
      <c r="X21" s="8"/>
      <c r="Y21" s="8"/>
      <c r="Z21" s="8"/>
      <c r="AA21" s="8"/>
    </row>
    <row r="22" spans="1:27" ht="15.75" customHeight="1" x14ac:dyDescent="0.55000000000000004">
      <c r="A22" s="6" t="s">
        <v>34</v>
      </c>
      <c r="B22" s="7">
        <v>2015</v>
      </c>
      <c r="C22" s="32" t="s">
        <v>37</v>
      </c>
      <c r="D22" s="9">
        <v>42117.166666666664</v>
      </c>
      <c r="E22" s="8" t="s">
        <v>38</v>
      </c>
      <c r="F22" s="8" t="s">
        <v>342</v>
      </c>
      <c r="G22" s="8">
        <v>6</v>
      </c>
      <c r="H22" s="8">
        <v>0</v>
      </c>
      <c r="I22" s="8">
        <v>0.2</v>
      </c>
      <c r="J22" s="8">
        <v>0</v>
      </c>
      <c r="K22" s="11">
        <v>250000000000</v>
      </c>
      <c r="L22" s="8">
        <v>1</v>
      </c>
      <c r="M22" s="11">
        <v>120000000000</v>
      </c>
      <c r="N22" s="11">
        <v>120000000000</v>
      </c>
      <c r="O22" s="8">
        <v>1</v>
      </c>
      <c r="P22" s="8">
        <v>19</v>
      </c>
      <c r="Q22" s="8">
        <v>0</v>
      </c>
      <c r="R22" s="8">
        <v>1</v>
      </c>
      <c r="S22" s="8">
        <v>0</v>
      </c>
      <c r="T22" s="8">
        <v>17</v>
      </c>
      <c r="U22" s="8">
        <v>0</v>
      </c>
      <c r="V22" s="8">
        <v>0.3</v>
      </c>
      <c r="W22" s="8">
        <v>0</v>
      </c>
      <c r="X22" s="8">
        <v>19</v>
      </c>
      <c r="Y22" s="8">
        <v>1</v>
      </c>
      <c r="Z22" s="8">
        <v>1</v>
      </c>
      <c r="AA22" s="8">
        <v>1</v>
      </c>
    </row>
    <row r="23" spans="1:27" ht="15.75" customHeight="1" x14ac:dyDescent="0.55000000000000004">
      <c r="A23" s="6" t="s">
        <v>34</v>
      </c>
      <c r="B23" s="7">
        <v>2015</v>
      </c>
      <c r="C23" s="32" t="s">
        <v>37</v>
      </c>
      <c r="D23" s="9">
        <v>42117.166666666664</v>
      </c>
      <c r="E23" s="8" t="s">
        <v>38</v>
      </c>
      <c r="F23" s="8" t="s">
        <v>348</v>
      </c>
      <c r="G23" s="8">
        <v>6</v>
      </c>
      <c r="H23" s="8">
        <v>0</v>
      </c>
      <c r="I23" s="8"/>
      <c r="J23" s="8"/>
      <c r="K23" s="11">
        <v>320000000000</v>
      </c>
      <c r="L23" s="8">
        <v>0</v>
      </c>
      <c r="M23" s="11"/>
      <c r="N23" s="11"/>
      <c r="O23" s="8"/>
      <c r="P23" s="8">
        <v>23</v>
      </c>
      <c r="Q23" s="8">
        <v>0</v>
      </c>
      <c r="R23" s="8"/>
      <c r="S23" s="8"/>
      <c r="T23" s="8">
        <v>17.100000000000001</v>
      </c>
      <c r="U23" s="8">
        <v>0</v>
      </c>
      <c r="V23" s="8"/>
      <c r="W23" s="8"/>
      <c r="X23" s="8">
        <v>15</v>
      </c>
      <c r="Y23" s="8">
        <v>0</v>
      </c>
      <c r="Z23" s="8">
        <v>1.2</v>
      </c>
      <c r="AA23" s="8">
        <v>0</v>
      </c>
    </row>
    <row r="24" spans="1:27" ht="15.75" customHeight="1" x14ac:dyDescent="0.55000000000000004">
      <c r="A24" s="6" t="s">
        <v>34</v>
      </c>
      <c r="B24" s="7">
        <v>2015</v>
      </c>
      <c r="C24" s="32" t="s">
        <v>37</v>
      </c>
      <c r="D24" s="9">
        <v>42117.166666666664</v>
      </c>
      <c r="E24" s="8" t="s">
        <v>38</v>
      </c>
      <c r="F24" s="8" t="s">
        <v>344</v>
      </c>
      <c r="G24" s="8">
        <v>6</v>
      </c>
      <c r="H24" s="8">
        <v>0</v>
      </c>
      <c r="I24" s="8"/>
      <c r="J24" s="8"/>
      <c r="K24" s="11">
        <v>165000000000</v>
      </c>
      <c r="L24" s="8">
        <v>1</v>
      </c>
      <c r="M24" s="11">
        <v>10000000000</v>
      </c>
      <c r="N24" s="11">
        <v>10000000000</v>
      </c>
      <c r="O24" s="8">
        <v>1</v>
      </c>
      <c r="P24" s="8"/>
      <c r="Q24" s="8"/>
      <c r="R24" s="8"/>
      <c r="S24" s="8"/>
      <c r="T24" s="8">
        <v>17.100000000000001</v>
      </c>
      <c r="U24" s="8">
        <v>0</v>
      </c>
      <c r="V24" s="8">
        <v>0.4</v>
      </c>
      <c r="W24" s="8">
        <v>0</v>
      </c>
      <c r="X24" s="8"/>
      <c r="Y24" s="8"/>
      <c r="Z24" s="8"/>
      <c r="AA24" s="8"/>
    </row>
    <row r="25" spans="1:27" ht="15.75" customHeight="1" x14ac:dyDescent="0.55000000000000004">
      <c r="A25" s="6" t="s">
        <v>34</v>
      </c>
      <c r="B25" s="7">
        <v>2015</v>
      </c>
      <c r="C25" s="32" t="s">
        <v>37</v>
      </c>
      <c r="D25" s="9">
        <v>42117.166666666664</v>
      </c>
      <c r="E25" s="8" t="s">
        <v>38</v>
      </c>
      <c r="F25" s="8" t="s">
        <v>343</v>
      </c>
      <c r="G25" s="8"/>
      <c r="H25" s="8"/>
      <c r="I25" s="8"/>
      <c r="J25" s="8"/>
      <c r="K25" s="11"/>
      <c r="L25" s="8"/>
      <c r="M25" s="11"/>
      <c r="N25" s="11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</row>
    <row r="26" spans="1:27" ht="15.75" customHeight="1" x14ac:dyDescent="0.55000000000000004">
      <c r="A26" s="6" t="s">
        <v>34</v>
      </c>
      <c r="B26" s="7">
        <v>2015</v>
      </c>
      <c r="C26" s="32" t="s">
        <v>37</v>
      </c>
      <c r="D26" s="9">
        <v>42117.166666666664</v>
      </c>
      <c r="E26" s="8" t="s">
        <v>38</v>
      </c>
      <c r="F26" s="8" t="s">
        <v>349</v>
      </c>
      <c r="G26" s="8">
        <v>6</v>
      </c>
      <c r="H26" s="8">
        <v>1</v>
      </c>
      <c r="I26" s="8">
        <v>0.1</v>
      </c>
      <c r="J26" s="8">
        <v>1</v>
      </c>
      <c r="K26" s="11">
        <v>315000000000</v>
      </c>
      <c r="L26" s="8">
        <v>1</v>
      </c>
      <c r="M26" s="11">
        <v>57000000000</v>
      </c>
      <c r="N26" s="11">
        <v>513000000000</v>
      </c>
      <c r="O26" s="8">
        <v>2</v>
      </c>
      <c r="P26" s="8">
        <v>20</v>
      </c>
      <c r="Q26" s="8">
        <v>1</v>
      </c>
      <c r="R26" s="8">
        <v>5</v>
      </c>
      <c r="S26" s="8">
        <v>2</v>
      </c>
      <c r="T26" s="8">
        <v>17.100000000000001</v>
      </c>
      <c r="U26" s="8">
        <v>0</v>
      </c>
      <c r="V26" s="8">
        <v>6.84</v>
      </c>
      <c r="W26" s="8">
        <v>2</v>
      </c>
      <c r="X26" s="8">
        <v>16.5</v>
      </c>
      <c r="Y26" s="8">
        <v>1</v>
      </c>
      <c r="Z26" s="8">
        <v>6.6</v>
      </c>
      <c r="AA26" s="8">
        <v>2</v>
      </c>
    </row>
    <row r="27" spans="1:27" ht="15.75" customHeight="1" x14ac:dyDescent="0.55000000000000004">
      <c r="A27" s="13" t="s">
        <v>39</v>
      </c>
      <c r="B27" s="7">
        <v>1991</v>
      </c>
      <c r="C27" s="32" t="s">
        <v>340</v>
      </c>
      <c r="D27" s="9">
        <v>33458.888888888891</v>
      </c>
      <c r="E27" s="8" t="s">
        <v>40</v>
      </c>
      <c r="F27" s="8" t="s">
        <v>350</v>
      </c>
      <c r="G27" s="8">
        <v>45</v>
      </c>
      <c r="H27" s="8">
        <v>2</v>
      </c>
      <c r="I27" s="8">
        <v>30</v>
      </c>
      <c r="J27" s="8">
        <v>2</v>
      </c>
      <c r="K27" s="11">
        <v>200000000000</v>
      </c>
      <c r="L27" s="8">
        <v>1</v>
      </c>
      <c r="M27" s="12"/>
      <c r="N27" s="12"/>
      <c r="O27" s="8"/>
      <c r="P27" s="8">
        <v>12</v>
      </c>
      <c r="Q27" s="8">
        <v>0</v>
      </c>
      <c r="R27" s="8"/>
      <c r="S27" s="8"/>
      <c r="T27" s="10"/>
      <c r="U27" s="10"/>
      <c r="V27" s="10"/>
      <c r="W27" s="10"/>
      <c r="X27" s="10"/>
      <c r="Y27" s="10"/>
      <c r="Z27" s="10"/>
      <c r="AA27" s="10"/>
    </row>
    <row r="28" spans="1:27" ht="15.75" customHeight="1" x14ac:dyDescent="0.55000000000000004">
      <c r="A28" s="13" t="s">
        <v>39</v>
      </c>
      <c r="B28" s="14">
        <v>1991</v>
      </c>
      <c r="C28" s="32" t="s">
        <v>341</v>
      </c>
      <c r="D28" s="9">
        <v>33462.666666666664</v>
      </c>
      <c r="E28" s="8" t="s">
        <v>41</v>
      </c>
      <c r="F28" s="8" t="s">
        <v>351</v>
      </c>
      <c r="G28" s="8">
        <v>63</v>
      </c>
      <c r="H28" s="8">
        <v>2</v>
      </c>
      <c r="I28" s="8">
        <v>20</v>
      </c>
      <c r="J28" s="8">
        <v>2</v>
      </c>
      <c r="K28" s="11">
        <v>8000000000000</v>
      </c>
      <c r="L28" s="8">
        <v>0</v>
      </c>
      <c r="M28" s="11">
        <f>0.2*K28</f>
        <v>1600000000000</v>
      </c>
      <c r="N28" s="11">
        <v>1600000000000</v>
      </c>
      <c r="O28" s="8">
        <v>2</v>
      </c>
      <c r="P28" s="8">
        <v>16</v>
      </c>
      <c r="Q28" s="8">
        <v>1</v>
      </c>
      <c r="R28" s="8">
        <v>2</v>
      </c>
      <c r="S28" s="8">
        <v>1</v>
      </c>
      <c r="T28" s="8"/>
      <c r="U28" s="8"/>
      <c r="V28" s="8"/>
      <c r="W28" s="8"/>
      <c r="X28" s="10"/>
      <c r="Y28" s="10"/>
      <c r="Z28" s="10"/>
      <c r="AA28" s="10"/>
    </row>
    <row r="29" spans="1:27" ht="15.75" customHeight="1" x14ac:dyDescent="0.55000000000000004">
      <c r="A29" s="6" t="s">
        <v>42</v>
      </c>
      <c r="B29" s="8">
        <v>1968</v>
      </c>
      <c r="C29" s="32" t="s">
        <v>43</v>
      </c>
      <c r="D29" s="9">
        <v>25136.125</v>
      </c>
      <c r="E29" s="8" t="s">
        <v>44</v>
      </c>
      <c r="F29" s="8" t="s">
        <v>344</v>
      </c>
      <c r="G29" s="8">
        <v>1008</v>
      </c>
      <c r="H29" s="8">
        <v>1</v>
      </c>
      <c r="I29" s="8">
        <v>24</v>
      </c>
      <c r="J29" s="8">
        <v>2</v>
      </c>
      <c r="K29" s="11">
        <v>23000000000</v>
      </c>
      <c r="L29" s="8">
        <v>1</v>
      </c>
      <c r="M29" s="11">
        <f t="shared" ref="M29:M33" si="0">0.5*K29</f>
        <v>11500000000</v>
      </c>
      <c r="N29" s="11">
        <v>11500000000</v>
      </c>
      <c r="O29" s="8">
        <v>2</v>
      </c>
      <c r="P29" s="8">
        <v>1.25</v>
      </c>
      <c r="Q29" s="8">
        <v>1</v>
      </c>
      <c r="R29" s="8">
        <v>0.5</v>
      </c>
      <c r="S29" s="8">
        <v>2</v>
      </c>
      <c r="T29" s="10"/>
      <c r="U29" s="10"/>
      <c r="V29" s="10"/>
      <c r="W29" s="10"/>
      <c r="X29" s="10"/>
      <c r="Y29" s="10"/>
      <c r="Z29" s="10"/>
      <c r="AA29" s="10"/>
    </row>
    <row r="30" spans="1:27" ht="14.4" x14ac:dyDescent="0.55000000000000004">
      <c r="A30" s="6" t="s">
        <v>42</v>
      </c>
      <c r="B30" s="8">
        <v>1971</v>
      </c>
      <c r="C30" s="32" t="s">
        <v>46</v>
      </c>
      <c r="D30" s="9">
        <v>25967.666666666668</v>
      </c>
      <c r="E30" s="8" t="s">
        <v>47</v>
      </c>
      <c r="F30" s="8" t="s">
        <v>344</v>
      </c>
      <c r="G30" s="8">
        <v>168</v>
      </c>
      <c r="H30" s="8">
        <v>1</v>
      </c>
      <c r="I30" s="8">
        <v>24</v>
      </c>
      <c r="J30" s="8">
        <v>2</v>
      </c>
      <c r="K30" s="11">
        <v>94500000000</v>
      </c>
      <c r="L30" s="8">
        <v>1</v>
      </c>
      <c r="M30" s="11">
        <f t="shared" si="0"/>
        <v>47250000000</v>
      </c>
      <c r="N30" s="11">
        <v>47250000000</v>
      </c>
      <c r="O30" s="8">
        <v>2</v>
      </c>
      <c r="P30" s="8">
        <v>6</v>
      </c>
      <c r="Q30" s="8">
        <v>1</v>
      </c>
      <c r="R30" s="8">
        <v>1</v>
      </c>
      <c r="S30" s="8">
        <v>2</v>
      </c>
      <c r="T30" s="10"/>
      <c r="U30" s="10"/>
      <c r="V30" s="10"/>
      <c r="W30" s="10"/>
      <c r="X30" s="10"/>
      <c r="Y30" s="10"/>
      <c r="Z30" s="10"/>
      <c r="AA30" s="10"/>
    </row>
    <row r="31" spans="1:27" ht="14.4" x14ac:dyDescent="0.55000000000000004">
      <c r="A31" s="6" t="s">
        <v>42</v>
      </c>
      <c r="B31" s="7">
        <v>1992</v>
      </c>
      <c r="C31" s="33" t="s">
        <v>48</v>
      </c>
      <c r="D31" s="9">
        <v>33704.222222222219</v>
      </c>
      <c r="E31" s="8" t="s">
        <v>49</v>
      </c>
      <c r="F31" s="8" t="s">
        <v>344</v>
      </c>
      <c r="G31" s="8">
        <v>16.8</v>
      </c>
      <c r="H31" s="8">
        <v>1</v>
      </c>
      <c r="I31" s="8">
        <v>24</v>
      </c>
      <c r="J31" s="8">
        <v>2</v>
      </c>
      <c r="K31" s="11">
        <v>13200000000</v>
      </c>
      <c r="L31" s="8">
        <v>1</v>
      </c>
      <c r="M31" s="11">
        <f t="shared" si="0"/>
        <v>6600000000</v>
      </c>
      <c r="N31" s="11">
        <v>6600000000</v>
      </c>
      <c r="O31" s="8">
        <v>2</v>
      </c>
      <c r="P31" s="8">
        <v>5</v>
      </c>
      <c r="Q31" s="8">
        <v>1</v>
      </c>
      <c r="R31" s="8">
        <v>1</v>
      </c>
      <c r="S31" s="8">
        <v>2</v>
      </c>
      <c r="T31" s="10"/>
      <c r="U31" s="10"/>
      <c r="V31" s="10"/>
      <c r="W31" s="10"/>
      <c r="X31" s="10"/>
      <c r="Y31" s="10"/>
      <c r="Z31" s="10"/>
      <c r="AA31" s="10"/>
    </row>
    <row r="32" spans="1:27" ht="14.4" x14ac:dyDescent="0.55000000000000004">
      <c r="A32" s="6" t="s">
        <v>42</v>
      </c>
      <c r="B32" s="7">
        <v>1995</v>
      </c>
      <c r="C32" s="33" t="s">
        <v>50</v>
      </c>
      <c r="D32" s="9">
        <v>35032.25</v>
      </c>
      <c r="E32" s="8" t="s">
        <v>51</v>
      </c>
      <c r="F32" s="8" t="s">
        <v>344</v>
      </c>
      <c r="G32" s="8">
        <v>312</v>
      </c>
      <c r="H32" s="8">
        <v>1</v>
      </c>
      <c r="I32" s="8">
        <v>24</v>
      </c>
      <c r="J32" s="8">
        <v>2</v>
      </c>
      <c r="K32" s="11">
        <v>9600000000</v>
      </c>
      <c r="L32" s="8">
        <v>1</v>
      </c>
      <c r="M32" s="11">
        <f t="shared" si="0"/>
        <v>4800000000</v>
      </c>
      <c r="N32" s="11">
        <v>4800000000</v>
      </c>
      <c r="O32" s="8">
        <v>2</v>
      </c>
      <c r="P32" s="8">
        <v>2.25</v>
      </c>
      <c r="Q32" s="8">
        <v>1</v>
      </c>
      <c r="R32" s="8">
        <v>0.02</v>
      </c>
      <c r="S32" s="8">
        <v>1</v>
      </c>
      <c r="T32" s="10"/>
      <c r="U32" s="10"/>
      <c r="V32" s="10"/>
      <c r="W32" s="10"/>
      <c r="X32" s="10"/>
      <c r="Y32" s="10"/>
      <c r="Z32" s="10"/>
      <c r="AA32" s="10"/>
    </row>
    <row r="33" spans="1:27" ht="14.4" x14ac:dyDescent="0.55000000000000004">
      <c r="A33" s="6" t="s">
        <v>42</v>
      </c>
      <c r="B33" s="7">
        <v>1999</v>
      </c>
      <c r="C33" s="33" t="s">
        <v>52</v>
      </c>
      <c r="D33" s="9">
        <v>36377.40347222222</v>
      </c>
      <c r="E33" s="8" t="s">
        <v>53</v>
      </c>
      <c r="F33" s="8" t="s">
        <v>344</v>
      </c>
      <c r="G33" s="8">
        <v>32</v>
      </c>
      <c r="H33" s="8">
        <v>2</v>
      </c>
      <c r="I33" s="8">
        <v>1</v>
      </c>
      <c r="J33" s="8">
        <v>2</v>
      </c>
      <c r="K33" s="11">
        <v>130000000</v>
      </c>
      <c r="L33" s="8">
        <v>1</v>
      </c>
      <c r="M33" s="11">
        <f t="shared" si="0"/>
        <v>65000000</v>
      </c>
      <c r="N33" s="11">
        <v>65000000</v>
      </c>
      <c r="O33" s="8">
        <v>2</v>
      </c>
      <c r="P33" s="8">
        <v>2.25</v>
      </c>
      <c r="Q33" s="8">
        <v>1</v>
      </c>
      <c r="R33" s="8">
        <v>0.5</v>
      </c>
      <c r="S33" s="8">
        <v>2</v>
      </c>
      <c r="T33" s="10"/>
      <c r="U33" s="10"/>
      <c r="V33" s="10"/>
      <c r="W33" s="10"/>
      <c r="X33" s="10"/>
      <c r="Y33" s="10"/>
      <c r="Z33" s="10"/>
      <c r="AA33" s="10"/>
    </row>
    <row r="34" spans="1:27" ht="14.4" x14ac:dyDescent="0.55000000000000004">
      <c r="A34" s="13" t="s">
        <v>54</v>
      </c>
      <c r="B34" s="7">
        <v>2008</v>
      </c>
      <c r="C34" s="32" t="s">
        <v>55</v>
      </c>
      <c r="D34" s="9">
        <v>39570.333333333336</v>
      </c>
      <c r="E34" s="8" t="s">
        <v>56</v>
      </c>
      <c r="F34" s="8" t="s">
        <v>352</v>
      </c>
      <c r="G34" s="8"/>
      <c r="H34" s="8"/>
      <c r="I34" s="8"/>
      <c r="J34" s="8"/>
      <c r="K34" s="11">
        <v>4100000000</v>
      </c>
      <c r="L34" s="8">
        <v>1</v>
      </c>
      <c r="M34" s="11">
        <v>1400000000</v>
      </c>
      <c r="N34" s="11">
        <v>1400000000</v>
      </c>
      <c r="O34" s="8">
        <v>1</v>
      </c>
      <c r="P34" s="8">
        <v>13</v>
      </c>
      <c r="Q34" s="8">
        <v>0</v>
      </c>
      <c r="R34" s="8"/>
      <c r="S34" s="8"/>
      <c r="T34" s="8"/>
      <c r="U34" s="8"/>
      <c r="V34" s="8"/>
      <c r="W34" s="8"/>
      <c r="X34" s="8"/>
      <c r="Y34" s="8"/>
      <c r="Z34" s="8"/>
      <c r="AA34" s="8"/>
    </row>
    <row r="35" spans="1:27" ht="14.4" x14ac:dyDescent="0.55000000000000004">
      <c r="A35" s="13" t="s">
        <v>54</v>
      </c>
      <c r="B35" s="7">
        <v>2008</v>
      </c>
      <c r="C35" s="32" t="s">
        <v>57</v>
      </c>
      <c r="D35" s="16">
        <v>39571.5</v>
      </c>
      <c r="E35" s="8" t="s">
        <v>58</v>
      </c>
      <c r="F35" s="8" t="s">
        <v>352</v>
      </c>
      <c r="G35" s="8"/>
      <c r="H35" s="8"/>
      <c r="I35" s="8"/>
      <c r="J35" s="8"/>
      <c r="K35" s="11">
        <v>260000000000</v>
      </c>
      <c r="L35" s="8">
        <v>1</v>
      </c>
      <c r="M35" s="11">
        <v>20000000000</v>
      </c>
      <c r="N35" s="11">
        <v>20000000000</v>
      </c>
      <c r="O35" s="8">
        <v>1</v>
      </c>
      <c r="P35" s="8">
        <v>10</v>
      </c>
      <c r="Q35" s="8">
        <v>0</v>
      </c>
      <c r="R35" s="8"/>
      <c r="S35" s="8"/>
      <c r="T35" s="8"/>
      <c r="U35" s="8"/>
      <c r="V35" s="8"/>
      <c r="W35" s="8"/>
      <c r="X35" s="10"/>
      <c r="Y35" s="10"/>
      <c r="Z35" s="10"/>
      <c r="AA35" s="10"/>
    </row>
    <row r="36" spans="1:27" ht="14.4" x14ac:dyDescent="0.55000000000000004">
      <c r="A36" s="13" t="s">
        <v>54</v>
      </c>
      <c r="B36" s="7">
        <v>2008</v>
      </c>
      <c r="C36" s="32" t="s">
        <v>59</v>
      </c>
      <c r="D36" s="16">
        <v>39574.5</v>
      </c>
      <c r="E36" s="8" t="s">
        <v>60</v>
      </c>
      <c r="F36" s="8" t="s">
        <v>352</v>
      </c>
      <c r="G36" s="8">
        <v>1</v>
      </c>
      <c r="H36" s="8">
        <v>2</v>
      </c>
      <c r="I36" s="8"/>
      <c r="J36" s="8"/>
      <c r="K36" s="11">
        <v>217000000000</v>
      </c>
      <c r="L36" s="8">
        <v>1</v>
      </c>
      <c r="M36" s="11">
        <v>47300000000</v>
      </c>
      <c r="N36" s="11">
        <v>47300000000</v>
      </c>
      <c r="O36" s="8">
        <v>1</v>
      </c>
      <c r="P36" s="8">
        <v>20</v>
      </c>
      <c r="Q36" s="8">
        <v>1</v>
      </c>
      <c r="R36" s="8"/>
      <c r="S36" s="8"/>
      <c r="T36" s="8"/>
      <c r="U36" s="8"/>
      <c r="V36" s="8"/>
      <c r="W36" s="8"/>
      <c r="X36" s="10"/>
      <c r="Y36" s="10"/>
      <c r="Z36" s="10"/>
      <c r="AA36" s="10"/>
    </row>
    <row r="37" spans="1:27" ht="14.4" x14ac:dyDescent="0.55000000000000004">
      <c r="A37" s="6" t="s">
        <v>61</v>
      </c>
      <c r="B37" s="7">
        <v>1986</v>
      </c>
      <c r="C37" s="32" t="s">
        <v>62</v>
      </c>
      <c r="D37" s="9">
        <v>31736.041666666668</v>
      </c>
      <c r="E37" s="8" t="s">
        <v>63</v>
      </c>
      <c r="F37" s="8" t="s">
        <v>342</v>
      </c>
      <c r="G37" s="8">
        <v>120.5</v>
      </c>
      <c r="H37" s="8">
        <v>2</v>
      </c>
      <c r="I37" s="8">
        <v>24</v>
      </c>
      <c r="J37" s="8">
        <v>2</v>
      </c>
      <c r="K37" s="11">
        <v>100000000000</v>
      </c>
      <c r="L37" s="8">
        <v>1</v>
      </c>
      <c r="M37" s="11">
        <f>0.5*K37</f>
        <v>50000000000</v>
      </c>
      <c r="N37" s="11">
        <f>M37</f>
        <v>50000000000</v>
      </c>
      <c r="O37" s="8">
        <v>2</v>
      </c>
      <c r="P37" s="8">
        <v>8</v>
      </c>
      <c r="Q37" s="8">
        <v>0</v>
      </c>
      <c r="R37" s="8">
        <v>3</v>
      </c>
      <c r="S37" s="8">
        <v>0</v>
      </c>
      <c r="T37" s="8">
        <v>10</v>
      </c>
      <c r="U37" s="8">
        <v>0</v>
      </c>
      <c r="V37" s="8">
        <v>2</v>
      </c>
      <c r="W37" s="8">
        <v>0</v>
      </c>
      <c r="X37" s="8">
        <v>10</v>
      </c>
      <c r="Y37" s="8">
        <v>2</v>
      </c>
      <c r="Z37" s="8">
        <v>2</v>
      </c>
      <c r="AA37" s="8">
        <v>2</v>
      </c>
    </row>
    <row r="38" spans="1:27" ht="14.4" x14ac:dyDescent="0.55000000000000004">
      <c r="A38" s="13" t="s">
        <v>64</v>
      </c>
      <c r="B38" s="7">
        <v>2011</v>
      </c>
      <c r="C38" s="32" t="s">
        <v>65</v>
      </c>
      <c r="D38" s="9">
        <v>40698.770833333336</v>
      </c>
      <c r="E38" s="8" t="s">
        <v>66</v>
      </c>
      <c r="F38" s="8" t="s">
        <v>352</v>
      </c>
      <c r="G38" s="8"/>
      <c r="H38" s="8"/>
      <c r="I38" s="8"/>
      <c r="J38" s="8"/>
      <c r="K38" s="11">
        <v>450000000000</v>
      </c>
      <c r="L38" s="8">
        <v>0</v>
      </c>
      <c r="M38" s="11">
        <v>100000000000</v>
      </c>
      <c r="N38" s="11">
        <v>100000000000</v>
      </c>
      <c r="O38" s="8">
        <v>0</v>
      </c>
      <c r="P38" s="8">
        <v>11.8</v>
      </c>
      <c r="Q38" s="8"/>
      <c r="R38" s="8">
        <v>1.9</v>
      </c>
      <c r="S38" s="8"/>
      <c r="T38" s="10"/>
      <c r="U38" s="10"/>
      <c r="V38" s="10"/>
      <c r="W38" s="10"/>
      <c r="X38" s="8"/>
      <c r="Y38" s="8"/>
      <c r="Z38" s="8"/>
      <c r="AA38" s="8"/>
    </row>
    <row r="39" spans="1:27" ht="14.4" x14ac:dyDescent="0.55000000000000004">
      <c r="A39" s="13" t="s">
        <v>64</v>
      </c>
      <c r="B39" s="7">
        <v>2011</v>
      </c>
      <c r="C39" s="32" t="s">
        <v>67</v>
      </c>
      <c r="D39" s="9">
        <v>40701.125</v>
      </c>
      <c r="E39" s="8" t="s">
        <v>68</v>
      </c>
      <c r="F39" s="8" t="s">
        <v>352</v>
      </c>
      <c r="G39" s="8"/>
      <c r="H39" s="8"/>
      <c r="I39" s="8"/>
      <c r="J39" s="8"/>
      <c r="K39" s="11">
        <v>130000000000</v>
      </c>
      <c r="L39" s="8">
        <v>0</v>
      </c>
      <c r="M39" s="11">
        <v>40000000000</v>
      </c>
      <c r="N39" s="11">
        <v>40000000000</v>
      </c>
      <c r="O39" s="8">
        <v>0</v>
      </c>
      <c r="P39" s="8">
        <v>11.1</v>
      </c>
      <c r="Q39" s="8"/>
      <c r="R39" s="8">
        <v>1.1000000000000001</v>
      </c>
      <c r="S39" s="8"/>
      <c r="T39" s="10"/>
      <c r="U39" s="10"/>
      <c r="V39" s="10"/>
      <c r="W39" s="10"/>
      <c r="X39" s="8"/>
      <c r="Y39" s="8"/>
      <c r="Z39" s="8"/>
      <c r="AA39" s="8"/>
    </row>
    <row r="40" spans="1:27" ht="14.4" x14ac:dyDescent="0.55000000000000004">
      <c r="A40" s="13" t="s">
        <v>64</v>
      </c>
      <c r="B40" s="7">
        <v>2011</v>
      </c>
      <c r="C40" s="32" t="s">
        <v>69</v>
      </c>
      <c r="D40" s="9">
        <v>40701.541666666664</v>
      </c>
      <c r="E40" s="8" t="s">
        <v>70</v>
      </c>
      <c r="F40" s="8" t="s">
        <v>352</v>
      </c>
      <c r="G40" s="8"/>
      <c r="H40" s="8"/>
      <c r="I40" s="8"/>
      <c r="J40" s="8"/>
      <c r="K40" s="11">
        <v>28000000000</v>
      </c>
      <c r="L40" s="8">
        <v>0</v>
      </c>
      <c r="M40" s="11">
        <v>7000000000</v>
      </c>
      <c r="N40" s="11">
        <v>7000000000</v>
      </c>
      <c r="O40" s="8">
        <v>0</v>
      </c>
      <c r="P40" s="8">
        <v>7.6</v>
      </c>
      <c r="Q40" s="8"/>
      <c r="R40" s="8">
        <v>2.2000000000000002</v>
      </c>
      <c r="S40" s="8"/>
      <c r="T40" s="10"/>
      <c r="U40" s="10"/>
      <c r="V40" s="10"/>
      <c r="W40" s="10"/>
      <c r="X40" s="8"/>
      <c r="Y40" s="8"/>
      <c r="Z40" s="8"/>
      <c r="AA40" s="8"/>
    </row>
    <row r="41" spans="1:27" ht="14.4" x14ac:dyDescent="0.55000000000000004">
      <c r="A41" s="6" t="s">
        <v>71</v>
      </c>
      <c r="B41" s="7">
        <v>2015</v>
      </c>
      <c r="C41" s="32" t="s">
        <v>72</v>
      </c>
      <c r="D41" s="9">
        <v>42230.376388888886</v>
      </c>
      <c r="E41" s="8" t="s">
        <v>73</v>
      </c>
      <c r="F41" s="8" t="s">
        <v>342</v>
      </c>
      <c r="G41" s="8">
        <v>10</v>
      </c>
      <c r="H41" s="8">
        <v>1</v>
      </c>
      <c r="I41" s="8">
        <v>4</v>
      </c>
      <c r="J41" s="8">
        <v>2</v>
      </c>
      <c r="K41" s="11">
        <v>158000000</v>
      </c>
      <c r="L41" s="8">
        <v>0</v>
      </c>
      <c r="M41" s="11">
        <v>45000000</v>
      </c>
      <c r="N41" s="11">
        <v>45000000</v>
      </c>
      <c r="O41" s="8">
        <v>0</v>
      </c>
      <c r="P41" s="8">
        <v>13</v>
      </c>
      <c r="Q41" s="8">
        <v>1</v>
      </c>
      <c r="R41" s="8">
        <v>2.5</v>
      </c>
      <c r="S41" s="8">
        <v>2</v>
      </c>
      <c r="T41" s="10"/>
      <c r="U41" s="10"/>
      <c r="V41" s="10"/>
      <c r="W41" s="10"/>
      <c r="X41" s="8">
        <v>18</v>
      </c>
      <c r="Y41" s="8">
        <v>0</v>
      </c>
      <c r="Z41" s="8">
        <v>2</v>
      </c>
      <c r="AA41" s="8">
        <v>1</v>
      </c>
    </row>
    <row r="42" spans="1:27" ht="14.4" x14ac:dyDescent="0.55000000000000004">
      <c r="A42" s="6" t="s">
        <v>71</v>
      </c>
      <c r="B42" s="7">
        <v>2015</v>
      </c>
      <c r="C42" s="32" t="s">
        <v>74</v>
      </c>
      <c r="D42" s="9">
        <v>42231.708333333336</v>
      </c>
      <c r="E42" s="8" t="s">
        <v>75</v>
      </c>
      <c r="F42" s="8" t="s">
        <v>342</v>
      </c>
      <c r="G42" s="8">
        <v>432</v>
      </c>
      <c r="H42" s="8">
        <v>2</v>
      </c>
      <c r="I42" s="8">
        <v>120</v>
      </c>
      <c r="J42" s="8">
        <v>2</v>
      </c>
      <c r="K42" s="11">
        <v>765000000</v>
      </c>
      <c r="L42" s="8">
        <v>0</v>
      </c>
      <c r="M42" s="11">
        <v>165000000</v>
      </c>
      <c r="N42" s="11">
        <v>165000000</v>
      </c>
      <c r="O42" s="8">
        <v>0</v>
      </c>
      <c r="P42" s="8">
        <v>8.5</v>
      </c>
      <c r="Q42" s="8">
        <v>2</v>
      </c>
      <c r="R42" s="8">
        <v>1.5</v>
      </c>
      <c r="S42" s="8">
        <v>2</v>
      </c>
      <c r="T42" s="10"/>
      <c r="U42" s="10"/>
      <c r="V42" s="10"/>
      <c r="W42" s="10"/>
      <c r="X42" s="10"/>
      <c r="Y42" s="10"/>
      <c r="Z42" s="10"/>
      <c r="AA42" s="10"/>
    </row>
    <row r="43" spans="1:27" ht="14.4" x14ac:dyDescent="0.55000000000000004">
      <c r="A43" s="6" t="s">
        <v>71</v>
      </c>
      <c r="B43" s="7">
        <v>2015</v>
      </c>
      <c r="C43" s="32" t="s">
        <v>76</v>
      </c>
      <c r="D43" s="9">
        <v>42279.208333333336</v>
      </c>
      <c r="E43" s="8" t="s">
        <v>77</v>
      </c>
      <c r="F43" s="8" t="s">
        <v>342</v>
      </c>
      <c r="G43" s="8">
        <v>312</v>
      </c>
      <c r="H43" s="8">
        <v>2</v>
      </c>
      <c r="I43" s="8">
        <v>120</v>
      </c>
      <c r="J43" s="8">
        <v>2</v>
      </c>
      <c r="K43" s="11">
        <v>22800000</v>
      </c>
      <c r="L43" s="8">
        <v>0</v>
      </c>
      <c r="M43" s="11">
        <v>57000000</v>
      </c>
      <c r="N43" s="11">
        <v>57000000</v>
      </c>
      <c r="O43" s="8">
        <v>0</v>
      </c>
      <c r="P43" s="8">
        <v>7.8</v>
      </c>
      <c r="Q43" s="8">
        <v>2</v>
      </c>
      <c r="R43" s="8">
        <v>1.5</v>
      </c>
      <c r="S43" s="8">
        <v>2</v>
      </c>
      <c r="T43" s="10"/>
      <c r="U43" s="10"/>
      <c r="V43" s="10"/>
      <c r="W43" s="10"/>
      <c r="X43" s="10"/>
      <c r="Y43" s="10"/>
      <c r="Z43" s="10"/>
      <c r="AA43" s="10"/>
    </row>
    <row r="44" spans="1:27" ht="14.4" x14ac:dyDescent="0.55000000000000004">
      <c r="A44" s="6" t="s">
        <v>71</v>
      </c>
      <c r="B44" s="7">
        <v>2015</v>
      </c>
      <c r="C44" s="32" t="s">
        <v>78</v>
      </c>
      <c r="D44" s="9">
        <v>42312.208333333336</v>
      </c>
      <c r="E44" s="8" t="s">
        <v>79</v>
      </c>
      <c r="F44" s="8" t="s">
        <v>342</v>
      </c>
      <c r="G44" s="8">
        <v>576</v>
      </c>
      <c r="H44" s="8">
        <v>2</v>
      </c>
      <c r="I44" s="8">
        <v>288</v>
      </c>
      <c r="J44" s="8">
        <v>2</v>
      </c>
      <c r="K44" s="11">
        <v>34900000</v>
      </c>
      <c r="L44" s="8">
        <v>0</v>
      </c>
      <c r="M44" s="11">
        <v>6300000</v>
      </c>
      <c r="N44" s="11">
        <v>6300000</v>
      </c>
      <c r="O44" s="8">
        <v>0</v>
      </c>
      <c r="P44" s="8">
        <v>7.5</v>
      </c>
      <c r="Q44" s="8">
        <v>2</v>
      </c>
      <c r="R44" s="8">
        <v>0.5</v>
      </c>
      <c r="S44" s="8">
        <v>2</v>
      </c>
      <c r="T44" s="10"/>
      <c r="U44" s="10"/>
      <c r="V44" s="10"/>
      <c r="W44" s="10"/>
      <c r="X44" s="10"/>
      <c r="Y44" s="10"/>
      <c r="Z44" s="10"/>
      <c r="AA44" s="10"/>
    </row>
    <row r="45" spans="1:27" ht="14.4" x14ac:dyDescent="0.55000000000000004">
      <c r="A45" s="13" t="s">
        <v>80</v>
      </c>
      <c r="B45" s="7">
        <v>1982</v>
      </c>
      <c r="C45" s="32" t="s">
        <v>81</v>
      </c>
      <c r="D45" s="9">
        <v>30039.230555555554</v>
      </c>
      <c r="E45" s="8" t="s">
        <v>82</v>
      </c>
      <c r="F45" s="8" t="s">
        <v>350</v>
      </c>
      <c r="G45" s="8">
        <v>5</v>
      </c>
      <c r="H45" s="8">
        <v>0</v>
      </c>
      <c r="I45" s="8">
        <v>0.5</v>
      </c>
      <c r="J45" s="8">
        <v>0</v>
      </c>
      <c r="K45" s="11">
        <v>250000000000</v>
      </c>
      <c r="L45" s="8">
        <v>0</v>
      </c>
      <c r="M45" s="11"/>
      <c r="N45" s="11"/>
      <c r="O45" s="8"/>
      <c r="P45" s="8">
        <v>20</v>
      </c>
      <c r="Q45" s="8">
        <v>1</v>
      </c>
      <c r="R45" s="8"/>
      <c r="S45" s="8"/>
      <c r="T45" s="8">
        <v>20</v>
      </c>
      <c r="U45" s="8">
        <v>2</v>
      </c>
      <c r="V45" s="8"/>
      <c r="W45" s="8"/>
      <c r="X45" s="8"/>
      <c r="Y45" s="8"/>
      <c r="Z45" s="8"/>
      <c r="AA45" s="8"/>
    </row>
    <row r="46" spans="1:27" ht="14.4" x14ac:dyDescent="0.55000000000000004">
      <c r="A46" s="13" t="s">
        <v>80</v>
      </c>
      <c r="B46" s="7">
        <v>1982</v>
      </c>
      <c r="C46" s="32" t="s">
        <v>83</v>
      </c>
      <c r="D46" s="9">
        <v>30045.065972222223</v>
      </c>
      <c r="E46" s="8" t="s">
        <v>84</v>
      </c>
      <c r="F46" s="8" t="s">
        <v>350</v>
      </c>
      <c r="G46" s="8">
        <v>4</v>
      </c>
      <c r="H46" s="8">
        <v>0</v>
      </c>
      <c r="I46" s="8">
        <v>0.5</v>
      </c>
      <c r="J46" s="8">
        <v>0</v>
      </c>
      <c r="K46" s="11">
        <v>475000000000</v>
      </c>
      <c r="L46" s="8">
        <v>0</v>
      </c>
      <c r="M46" s="11"/>
      <c r="N46" s="11"/>
      <c r="O46" s="8"/>
      <c r="P46" s="8">
        <v>24</v>
      </c>
      <c r="Q46" s="8">
        <v>1</v>
      </c>
      <c r="R46" s="10"/>
      <c r="S46" s="10"/>
      <c r="T46" s="8">
        <v>20</v>
      </c>
      <c r="U46" s="8">
        <v>2</v>
      </c>
      <c r="V46" s="8"/>
      <c r="W46" s="8"/>
      <c r="X46" s="8"/>
      <c r="Y46" s="8"/>
      <c r="Z46" s="8"/>
      <c r="AA46" s="8"/>
    </row>
    <row r="47" spans="1:27" ht="14.4" x14ac:dyDescent="0.55000000000000004">
      <c r="A47" s="13" t="s">
        <v>80</v>
      </c>
      <c r="B47" s="7">
        <v>1982</v>
      </c>
      <c r="C47" s="32" t="s">
        <v>85</v>
      </c>
      <c r="D47" s="9">
        <v>30045.473611111112</v>
      </c>
      <c r="E47" s="8" t="s">
        <v>86</v>
      </c>
      <c r="F47" s="8" t="s">
        <v>350</v>
      </c>
      <c r="G47" s="8">
        <v>7</v>
      </c>
      <c r="H47" s="8">
        <v>0</v>
      </c>
      <c r="I47" s="8">
        <v>0.5</v>
      </c>
      <c r="J47" s="8">
        <v>0</v>
      </c>
      <c r="K47" s="11">
        <v>400000000000</v>
      </c>
      <c r="L47" s="8">
        <v>0</v>
      </c>
      <c r="M47" s="11"/>
      <c r="N47" s="11"/>
      <c r="O47" s="8"/>
      <c r="P47" s="8">
        <v>22</v>
      </c>
      <c r="Q47" s="8">
        <v>1</v>
      </c>
      <c r="R47" s="10"/>
      <c r="S47" s="10"/>
      <c r="T47" s="8">
        <v>20</v>
      </c>
      <c r="U47" s="8">
        <v>2</v>
      </c>
      <c r="V47" s="8"/>
      <c r="W47" s="8"/>
      <c r="X47" s="8"/>
      <c r="Y47" s="8"/>
      <c r="Z47" s="8"/>
      <c r="AA47" s="8"/>
    </row>
    <row r="48" spans="1:27" ht="14.4" x14ac:dyDescent="0.55000000000000004">
      <c r="A48" s="6" t="s">
        <v>87</v>
      </c>
      <c r="B48" s="17">
        <v>1998</v>
      </c>
      <c r="C48" s="32" t="s">
        <v>88</v>
      </c>
      <c r="D48" s="9">
        <v>35998.651388888888</v>
      </c>
      <c r="E48" s="8" t="s">
        <v>89</v>
      </c>
      <c r="F48" s="8" t="s">
        <v>353</v>
      </c>
      <c r="G48" s="8">
        <v>0.42</v>
      </c>
      <c r="H48" s="8">
        <v>0</v>
      </c>
      <c r="I48" s="8"/>
      <c r="J48" s="8"/>
      <c r="K48" s="11">
        <v>2000000000</v>
      </c>
      <c r="L48" s="8">
        <v>0</v>
      </c>
      <c r="M48" s="11"/>
      <c r="N48" s="11"/>
      <c r="O48" s="8"/>
      <c r="P48" s="8">
        <v>10.5</v>
      </c>
      <c r="Q48" s="8">
        <v>0</v>
      </c>
      <c r="R48" s="8"/>
      <c r="S48" s="8"/>
      <c r="T48" s="10"/>
      <c r="U48" s="10"/>
      <c r="V48" s="10"/>
      <c r="W48" s="10"/>
      <c r="X48" s="10"/>
      <c r="Y48" s="10"/>
      <c r="Z48" s="10"/>
      <c r="AA48" s="10"/>
    </row>
    <row r="49" spans="1:27" ht="14.4" x14ac:dyDescent="0.55000000000000004">
      <c r="A49" s="6" t="s">
        <v>87</v>
      </c>
      <c r="B49" s="7">
        <v>2001</v>
      </c>
      <c r="C49" s="32" t="s">
        <v>90</v>
      </c>
      <c r="D49" s="9">
        <v>37093.395833333336</v>
      </c>
      <c r="E49" s="8" t="s">
        <v>91</v>
      </c>
      <c r="F49" s="8" t="s">
        <v>353</v>
      </c>
      <c r="G49" s="8">
        <f>4*24</f>
        <v>96</v>
      </c>
      <c r="H49" s="8">
        <v>0</v>
      </c>
      <c r="I49" s="8"/>
      <c r="J49" s="8"/>
      <c r="K49" s="11">
        <v>1750000000</v>
      </c>
      <c r="L49" s="8">
        <v>0</v>
      </c>
      <c r="M49" s="11">
        <f t="shared" ref="M49:M53" si="1">0.5*K49</f>
        <v>875000000</v>
      </c>
      <c r="N49" s="11">
        <f t="shared" ref="N49:N53" si="2">M49</f>
        <v>875000000</v>
      </c>
      <c r="O49" s="8">
        <v>0</v>
      </c>
      <c r="P49" s="8">
        <v>4.25</v>
      </c>
      <c r="Q49" s="8">
        <v>1</v>
      </c>
      <c r="R49" s="8">
        <f t="shared" ref="R49:R53" si="3">0.2*P49</f>
        <v>0.85000000000000009</v>
      </c>
      <c r="S49" s="8">
        <v>1</v>
      </c>
      <c r="T49" s="10"/>
      <c r="U49" s="10"/>
      <c r="V49" s="10"/>
      <c r="W49" s="10"/>
      <c r="X49" s="10"/>
      <c r="Y49" s="10"/>
      <c r="Z49" s="10"/>
      <c r="AA49" s="10"/>
    </row>
    <row r="50" spans="1:27" ht="14.4" x14ac:dyDescent="0.55000000000000004">
      <c r="A50" s="6" t="s">
        <v>87</v>
      </c>
      <c r="B50" s="7">
        <v>2002</v>
      </c>
      <c r="C50" s="32" t="s">
        <v>93</v>
      </c>
      <c r="D50" s="9">
        <v>37556.083333333336</v>
      </c>
      <c r="E50" s="8" t="s">
        <v>94</v>
      </c>
      <c r="F50" s="8" t="s">
        <v>353</v>
      </c>
      <c r="G50" s="8">
        <v>10</v>
      </c>
      <c r="H50" s="8">
        <v>0</v>
      </c>
      <c r="I50" s="8"/>
      <c r="J50" s="8"/>
      <c r="K50" s="11">
        <v>870000000</v>
      </c>
      <c r="L50" s="8">
        <v>0</v>
      </c>
      <c r="M50" s="12">
        <f t="shared" si="1"/>
        <v>435000000</v>
      </c>
      <c r="N50" s="12">
        <f t="shared" si="2"/>
        <v>435000000</v>
      </c>
      <c r="O50" s="8">
        <v>0</v>
      </c>
      <c r="P50" s="8">
        <v>6</v>
      </c>
      <c r="Q50" s="8">
        <v>1</v>
      </c>
      <c r="R50" s="8">
        <f t="shared" si="3"/>
        <v>1.2000000000000002</v>
      </c>
      <c r="S50" s="8">
        <v>1</v>
      </c>
      <c r="T50" s="10"/>
      <c r="U50" s="10"/>
      <c r="V50" s="10"/>
      <c r="W50" s="10"/>
      <c r="X50" s="10"/>
      <c r="Y50" s="10"/>
      <c r="Z50" s="10"/>
      <c r="AA50" s="10"/>
    </row>
    <row r="51" spans="1:27" ht="14.4" x14ac:dyDescent="0.55000000000000004">
      <c r="A51" s="6" t="s">
        <v>87</v>
      </c>
      <c r="B51" s="7">
        <v>2002</v>
      </c>
      <c r="C51" s="32" t="s">
        <v>95</v>
      </c>
      <c r="D51" s="9">
        <v>37557.3125</v>
      </c>
      <c r="E51" s="8" t="s">
        <v>96</v>
      </c>
      <c r="F51" s="8" t="s">
        <v>353</v>
      </c>
      <c r="G51" s="8">
        <v>6</v>
      </c>
      <c r="H51" s="8">
        <v>0</v>
      </c>
      <c r="I51" s="8"/>
      <c r="J51" s="8"/>
      <c r="K51" s="11">
        <v>950000000</v>
      </c>
      <c r="L51" s="8">
        <v>0</v>
      </c>
      <c r="M51" s="12">
        <f t="shared" si="1"/>
        <v>475000000</v>
      </c>
      <c r="N51" s="12">
        <f t="shared" si="2"/>
        <v>475000000</v>
      </c>
      <c r="O51" s="8">
        <v>0</v>
      </c>
      <c r="P51" s="8">
        <v>7</v>
      </c>
      <c r="Q51" s="8">
        <v>1</v>
      </c>
      <c r="R51" s="8">
        <f t="shared" si="3"/>
        <v>1.4000000000000001</v>
      </c>
      <c r="S51" s="8">
        <v>1</v>
      </c>
      <c r="T51" s="10"/>
      <c r="U51" s="10"/>
      <c r="V51" s="10"/>
      <c r="W51" s="10"/>
      <c r="X51" s="10"/>
      <c r="Y51" s="10"/>
      <c r="Z51" s="10"/>
      <c r="AA51" s="10"/>
    </row>
    <row r="52" spans="1:27" ht="14.4" x14ac:dyDescent="0.55000000000000004">
      <c r="A52" s="6" t="s">
        <v>87</v>
      </c>
      <c r="B52" s="7">
        <v>2002</v>
      </c>
      <c r="C52" s="34" t="s">
        <v>97</v>
      </c>
      <c r="D52" s="18">
        <v>37560.5</v>
      </c>
      <c r="E52" s="8" t="s">
        <v>98</v>
      </c>
      <c r="F52" s="8" t="s">
        <v>353</v>
      </c>
      <c r="G52" s="19">
        <v>4</v>
      </c>
      <c r="H52" s="19">
        <v>0</v>
      </c>
      <c r="I52" s="19"/>
      <c r="J52" s="19"/>
      <c r="K52" s="20">
        <v>450000000</v>
      </c>
      <c r="L52" s="19">
        <v>0</v>
      </c>
      <c r="M52" s="12">
        <f t="shared" si="1"/>
        <v>225000000</v>
      </c>
      <c r="N52" s="12">
        <f t="shared" si="2"/>
        <v>225000000</v>
      </c>
      <c r="O52" s="8">
        <v>0</v>
      </c>
      <c r="P52" s="8">
        <v>6.5</v>
      </c>
      <c r="Q52" s="19">
        <v>1</v>
      </c>
      <c r="R52" s="8">
        <f t="shared" si="3"/>
        <v>1.3</v>
      </c>
      <c r="S52" s="19">
        <v>1</v>
      </c>
      <c r="T52" s="21"/>
      <c r="U52" s="21"/>
      <c r="V52" s="21"/>
      <c r="W52" s="21"/>
      <c r="X52" s="21"/>
      <c r="Y52" s="21"/>
      <c r="Z52" s="21"/>
      <c r="AA52" s="21"/>
    </row>
    <row r="53" spans="1:27" ht="14.4" x14ac:dyDescent="0.55000000000000004">
      <c r="A53" s="6" t="s">
        <v>87</v>
      </c>
      <c r="B53" s="7">
        <v>2002</v>
      </c>
      <c r="C53" s="34" t="s">
        <v>99</v>
      </c>
      <c r="D53" s="18">
        <v>37563.958333333336</v>
      </c>
      <c r="E53" s="8" t="s">
        <v>100</v>
      </c>
      <c r="F53" s="8" t="s">
        <v>353</v>
      </c>
      <c r="G53" s="19">
        <v>18</v>
      </c>
      <c r="H53" s="19">
        <v>0</v>
      </c>
      <c r="I53" s="19"/>
      <c r="J53" s="19"/>
      <c r="K53" s="20">
        <v>1390000000</v>
      </c>
      <c r="L53" s="19">
        <v>0</v>
      </c>
      <c r="M53" s="12">
        <f t="shared" si="1"/>
        <v>695000000</v>
      </c>
      <c r="N53" s="12">
        <f t="shared" si="2"/>
        <v>695000000</v>
      </c>
      <c r="O53" s="8">
        <v>0</v>
      </c>
      <c r="P53" s="8">
        <v>5.7</v>
      </c>
      <c r="Q53" s="19">
        <v>1</v>
      </c>
      <c r="R53" s="8">
        <f t="shared" si="3"/>
        <v>1.1400000000000001</v>
      </c>
      <c r="S53" s="19">
        <v>1</v>
      </c>
      <c r="T53" s="21"/>
      <c r="U53" s="21"/>
      <c r="V53" s="21"/>
      <c r="W53" s="21"/>
      <c r="X53" s="21"/>
      <c r="Y53" s="21"/>
      <c r="Z53" s="21"/>
      <c r="AA53" s="21"/>
    </row>
    <row r="54" spans="1:27" ht="14.4" x14ac:dyDescent="0.55000000000000004">
      <c r="A54" s="6" t="s">
        <v>87</v>
      </c>
      <c r="B54" s="7">
        <v>2006</v>
      </c>
      <c r="C54" s="32" t="s">
        <v>101</v>
      </c>
      <c r="D54" s="9">
        <v>39037.3125</v>
      </c>
      <c r="E54" s="8" t="s">
        <v>102</v>
      </c>
      <c r="F54" s="8" t="s">
        <v>353</v>
      </c>
      <c r="G54" s="8">
        <v>12</v>
      </c>
      <c r="H54" s="8">
        <v>0</v>
      </c>
      <c r="I54" s="8"/>
      <c r="J54" s="8"/>
      <c r="K54" s="11">
        <v>7000000</v>
      </c>
      <c r="L54" s="8">
        <v>0</v>
      </c>
      <c r="M54" s="11"/>
      <c r="N54" s="11"/>
      <c r="O54" s="8"/>
      <c r="P54" s="8">
        <v>3.8</v>
      </c>
      <c r="Q54" s="8">
        <v>0</v>
      </c>
      <c r="R54" s="8"/>
      <c r="S54" s="8"/>
      <c r="T54" s="10"/>
      <c r="U54" s="10"/>
      <c r="V54" s="10"/>
      <c r="W54" s="10"/>
      <c r="X54" s="10"/>
      <c r="Y54" s="10"/>
      <c r="Z54" s="10"/>
      <c r="AA54" s="10"/>
    </row>
    <row r="55" spans="1:27" ht="14.4" x14ac:dyDescent="0.55000000000000004">
      <c r="A55" s="6" t="s">
        <v>87</v>
      </c>
      <c r="B55" s="7">
        <v>2006</v>
      </c>
      <c r="C55" s="32" t="s">
        <v>103</v>
      </c>
      <c r="D55" s="9">
        <v>39045.114583333336</v>
      </c>
      <c r="E55" s="8" t="s">
        <v>104</v>
      </c>
      <c r="F55" s="8" t="s">
        <v>353</v>
      </c>
      <c r="G55" s="8">
        <v>13</v>
      </c>
      <c r="H55" s="8">
        <v>0</v>
      </c>
      <c r="I55" s="8"/>
      <c r="J55" s="8"/>
      <c r="K55" s="11">
        <v>190000000</v>
      </c>
      <c r="L55" s="8">
        <v>0</v>
      </c>
      <c r="M55" s="11"/>
      <c r="N55" s="11"/>
      <c r="O55" s="8"/>
      <c r="P55" s="8">
        <v>4.8499999999999996</v>
      </c>
      <c r="Q55" s="8">
        <v>0</v>
      </c>
      <c r="R55" s="8"/>
      <c r="S55" s="8"/>
      <c r="T55" s="10"/>
      <c r="U55" s="10"/>
      <c r="V55" s="10"/>
      <c r="W55" s="10"/>
      <c r="X55" s="10"/>
      <c r="Y55" s="10"/>
      <c r="Z55" s="10"/>
      <c r="AA55" s="10"/>
    </row>
    <row r="56" spans="1:27" ht="14.4" x14ac:dyDescent="0.55000000000000004">
      <c r="A56" s="6" t="s">
        <v>87</v>
      </c>
      <c r="B56" s="7">
        <v>2011</v>
      </c>
      <c r="C56" s="32" t="s">
        <v>106</v>
      </c>
      <c r="D56" s="9">
        <v>40555.909722222219</v>
      </c>
      <c r="E56" s="8" t="s">
        <v>107</v>
      </c>
      <c r="F56" s="8" t="s">
        <v>353</v>
      </c>
      <c r="G56" s="8">
        <v>1.66</v>
      </c>
      <c r="H56" s="8">
        <v>0</v>
      </c>
      <c r="I56" s="8"/>
      <c r="J56" s="8"/>
      <c r="K56" s="11">
        <v>150000000</v>
      </c>
      <c r="L56" s="8">
        <v>0</v>
      </c>
      <c r="M56" s="11">
        <v>40000000</v>
      </c>
      <c r="N56" s="11">
        <v>40000000</v>
      </c>
      <c r="O56" s="8">
        <v>0</v>
      </c>
      <c r="P56" s="8">
        <v>9</v>
      </c>
      <c r="Q56" s="8">
        <v>0</v>
      </c>
      <c r="R56" s="8"/>
      <c r="S56" s="8"/>
      <c r="T56" s="10"/>
      <c r="U56" s="10"/>
      <c r="V56" s="10"/>
      <c r="W56" s="10"/>
      <c r="X56" s="8"/>
      <c r="Y56" s="8"/>
      <c r="Z56" s="8"/>
      <c r="AA56" s="8"/>
    </row>
    <row r="57" spans="1:27" ht="14.4" x14ac:dyDescent="0.55000000000000004">
      <c r="A57" s="6" t="s">
        <v>87</v>
      </c>
      <c r="B57" s="7">
        <v>2013</v>
      </c>
      <c r="C57" s="32" t="s">
        <v>108</v>
      </c>
      <c r="D57" s="9">
        <v>41328.760416666664</v>
      </c>
      <c r="E57" s="8" t="s">
        <v>109</v>
      </c>
      <c r="F57" s="8" t="s">
        <v>353</v>
      </c>
      <c r="G57" s="8">
        <v>1.1000000000000001</v>
      </c>
      <c r="H57" s="8">
        <v>0</v>
      </c>
      <c r="I57" s="8"/>
      <c r="J57" s="8"/>
      <c r="K57" s="11">
        <v>2000000000</v>
      </c>
      <c r="L57" s="8">
        <v>0</v>
      </c>
      <c r="M57" s="11">
        <v>500000000</v>
      </c>
      <c r="N57" s="11">
        <v>500000000</v>
      </c>
      <c r="O57" s="8">
        <v>0</v>
      </c>
      <c r="P57" s="8">
        <v>8.1</v>
      </c>
      <c r="Q57" s="8">
        <v>0</v>
      </c>
      <c r="R57" s="8"/>
      <c r="S57" s="8"/>
      <c r="T57" s="10"/>
      <c r="U57" s="10"/>
      <c r="V57" s="10"/>
      <c r="W57" s="10"/>
      <c r="X57" s="10"/>
      <c r="Y57" s="10"/>
      <c r="Z57" s="10"/>
      <c r="AA57" s="10"/>
    </row>
    <row r="58" spans="1:27" ht="14.4" x14ac:dyDescent="0.55000000000000004">
      <c r="A58" s="6" t="s">
        <v>87</v>
      </c>
      <c r="B58" s="7">
        <v>2013</v>
      </c>
      <c r="C58" s="32" t="s">
        <v>112</v>
      </c>
      <c r="D58" s="9">
        <v>41573.208333333336</v>
      </c>
      <c r="E58" s="8" t="s">
        <v>113</v>
      </c>
      <c r="F58" s="8" t="s">
        <v>353</v>
      </c>
      <c r="G58" s="8">
        <v>8</v>
      </c>
      <c r="H58" s="8">
        <v>0</v>
      </c>
      <c r="I58" s="8"/>
      <c r="J58" s="8"/>
      <c r="K58" s="11">
        <v>225000000</v>
      </c>
      <c r="L58" s="8">
        <v>0</v>
      </c>
      <c r="M58" s="11">
        <v>76000000</v>
      </c>
      <c r="N58" s="11">
        <v>76000000</v>
      </c>
      <c r="O58" s="8">
        <v>0</v>
      </c>
      <c r="P58" s="8">
        <v>8.1</v>
      </c>
      <c r="Q58" s="8">
        <v>0</v>
      </c>
      <c r="R58" s="8">
        <v>0.3</v>
      </c>
      <c r="S58" s="8">
        <v>0</v>
      </c>
      <c r="T58" s="10"/>
      <c r="U58" s="10"/>
      <c r="V58" s="10"/>
      <c r="W58" s="10"/>
      <c r="X58" s="10"/>
      <c r="Y58" s="10"/>
      <c r="Z58" s="10"/>
      <c r="AA58" s="10"/>
    </row>
    <row r="59" spans="1:27" ht="14.4" x14ac:dyDescent="0.55000000000000004">
      <c r="A59" s="6" t="s">
        <v>87</v>
      </c>
      <c r="B59" s="7">
        <v>2013</v>
      </c>
      <c r="C59" s="32" t="s">
        <v>114</v>
      </c>
      <c r="D59" s="9">
        <v>41601.354166666664</v>
      </c>
      <c r="E59" s="8" t="s">
        <v>115</v>
      </c>
      <c r="F59" s="8" t="s">
        <v>353</v>
      </c>
      <c r="G59" s="8">
        <v>0.83</v>
      </c>
      <c r="H59" s="8">
        <v>0</v>
      </c>
      <c r="I59" s="8"/>
      <c r="J59" s="8"/>
      <c r="K59" s="11">
        <v>1300000000</v>
      </c>
      <c r="L59" s="8">
        <v>0</v>
      </c>
      <c r="M59" s="11">
        <v>1100000000</v>
      </c>
      <c r="N59" s="11">
        <v>1100000000</v>
      </c>
      <c r="O59" s="8">
        <v>0</v>
      </c>
      <c r="P59" s="8">
        <v>11.1</v>
      </c>
      <c r="Q59" s="8">
        <v>0</v>
      </c>
      <c r="R59" s="8">
        <v>0.7</v>
      </c>
      <c r="S59" s="8">
        <v>0</v>
      </c>
      <c r="T59" s="8"/>
      <c r="U59" s="8"/>
      <c r="V59" s="8"/>
      <c r="W59" s="8"/>
      <c r="X59" s="8"/>
      <c r="Y59" s="8"/>
      <c r="Z59" s="8"/>
      <c r="AA59" s="8"/>
    </row>
    <row r="60" spans="1:27" ht="14.4" x14ac:dyDescent="0.55000000000000004">
      <c r="A60" s="6" t="s">
        <v>87</v>
      </c>
      <c r="B60" s="7">
        <v>2016</v>
      </c>
      <c r="C60" s="32" t="s">
        <v>116</v>
      </c>
      <c r="D60" s="9">
        <v>42508.458333333336</v>
      </c>
      <c r="E60" s="8" t="s">
        <v>117</v>
      </c>
      <c r="F60" s="8" t="s">
        <v>353</v>
      </c>
      <c r="G60" s="8">
        <v>2</v>
      </c>
      <c r="H60" s="8">
        <v>0</v>
      </c>
      <c r="I60" s="8"/>
      <c r="J60" s="8"/>
      <c r="K60" s="11">
        <v>35500000</v>
      </c>
      <c r="L60" s="8">
        <v>0</v>
      </c>
      <c r="M60" s="11">
        <v>24500000</v>
      </c>
      <c r="N60" s="11">
        <v>24500000</v>
      </c>
      <c r="O60" s="8">
        <v>0</v>
      </c>
      <c r="P60" s="8">
        <v>6.25</v>
      </c>
      <c r="Q60" s="8">
        <v>0</v>
      </c>
      <c r="R60" s="8"/>
      <c r="S60" s="8"/>
      <c r="T60" s="10"/>
      <c r="U60" s="10"/>
      <c r="V60" s="10"/>
      <c r="W60" s="10"/>
      <c r="X60" s="10"/>
      <c r="Y60" s="10"/>
      <c r="Z60" s="10"/>
      <c r="AA60" s="10"/>
    </row>
    <row r="61" spans="1:27" ht="14.4" x14ac:dyDescent="0.55000000000000004">
      <c r="A61" s="6" t="s">
        <v>87</v>
      </c>
      <c r="B61" s="7">
        <v>2016</v>
      </c>
      <c r="C61" s="32" t="s">
        <v>118</v>
      </c>
      <c r="D61" s="9">
        <v>42511.09375</v>
      </c>
      <c r="E61" s="8" t="s">
        <v>119</v>
      </c>
      <c r="F61" s="8" t="s">
        <v>353</v>
      </c>
      <c r="G61" s="8">
        <v>2.17</v>
      </c>
      <c r="H61" s="8">
        <v>0</v>
      </c>
      <c r="I61" s="8"/>
      <c r="J61" s="8"/>
      <c r="K61" s="11">
        <v>5550000</v>
      </c>
      <c r="L61" s="8">
        <v>0</v>
      </c>
      <c r="M61" s="11">
        <v>950000</v>
      </c>
      <c r="N61" s="11">
        <v>950000</v>
      </c>
      <c r="O61" s="8">
        <v>0</v>
      </c>
      <c r="P61" s="8">
        <v>6</v>
      </c>
      <c r="Q61" s="8">
        <v>0</v>
      </c>
      <c r="R61" s="8"/>
      <c r="S61" s="8"/>
      <c r="T61" s="10"/>
      <c r="U61" s="10"/>
      <c r="V61" s="10"/>
      <c r="W61" s="10"/>
      <c r="X61" s="10"/>
      <c r="Y61" s="10"/>
      <c r="Z61" s="10"/>
      <c r="AA61" s="10"/>
    </row>
    <row r="62" spans="1:27" ht="14.4" x14ac:dyDescent="0.55000000000000004">
      <c r="A62" s="6" t="s">
        <v>120</v>
      </c>
      <c r="B62" s="7">
        <v>2010</v>
      </c>
      <c r="C62" s="32" t="s">
        <v>121</v>
      </c>
      <c r="D62" s="22">
        <v>40282.041666666664</v>
      </c>
      <c r="E62" s="8" t="s">
        <v>122</v>
      </c>
      <c r="F62" s="8" t="s">
        <v>344</v>
      </c>
      <c r="G62" s="8">
        <v>36</v>
      </c>
      <c r="H62" s="8">
        <v>2</v>
      </c>
      <c r="I62" s="8">
        <v>12</v>
      </c>
      <c r="J62" s="8">
        <v>2</v>
      </c>
      <c r="K62" s="11">
        <v>130000000000</v>
      </c>
      <c r="L62" s="8">
        <v>0</v>
      </c>
      <c r="M62" s="11">
        <v>30000000000</v>
      </c>
      <c r="N62" s="11">
        <v>30000000000</v>
      </c>
      <c r="O62" s="8">
        <v>0</v>
      </c>
      <c r="P62" s="8">
        <v>7.5</v>
      </c>
      <c r="Q62" s="8">
        <v>0</v>
      </c>
      <c r="R62" s="8">
        <v>2.5</v>
      </c>
      <c r="S62" s="8">
        <v>1</v>
      </c>
      <c r="T62" s="8"/>
      <c r="U62" s="8"/>
      <c r="V62" s="8"/>
      <c r="W62" s="8"/>
      <c r="X62" s="10"/>
      <c r="Y62" s="10"/>
      <c r="Z62" s="10"/>
      <c r="AA62" s="10"/>
    </row>
    <row r="63" spans="1:27" ht="14.4" x14ac:dyDescent="0.55000000000000004">
      <c r="A63" s="6" t="s">
        <v>120</v>
      </c>
      <c r="B63" s="7">
        <v>2010</v>
      </c>
      <c r="C63" s="32" t="s">
        <v>123</v>
      </c>
      <c r="D63" s="23">
        <v>40285</v>
      </c>
      <c r="E63" s="8" t="s">
        <v>124</v>
      </c>
      <c r="F63" s="8" t="s">
        <v>344</v>
      </c>
      <c r="G63" s="8">
        <v>24</v>
      </c>
      <c r="H63" s="8">
        <v>2</v>
      </c>
      <c r="I63" s="8">
        <v>12</v>
      </c>
      <c r="J63" s="8">
        <v>2</v>
      </c>
      <c r="K63" s="11">
        <v>40000000000</v>
      </c>
      <c r="L63" s="8">
        <v>0</v>
      </c>
      <c r="M63" s="11">
        <v>10000000000</v>
      </c>
      <c r="N63" s="11">
        <v>10000000000</v>
      </c>
      <c r="O63" s="8">
        <v>0</v>
      </c>
      <c r="P63" s="8">
        <v>6.5</v>
      </c>
      <c r="Q63" s="8">
        <v>0</v>
      </c>
      <c r="R63" s="8">
        <v>0.5</v>
      </c>
      <c r="S63" s="8">
        <v>1</v>
      </c>
      <c r="T63" s="8"/>
      <c r="U63" s="8"/>
      <c r="V63" s="8"/>
      <c r="W63" s="8"/>
      <c r="X63" s="10"/>
      <c r="Y63" s="10"/>
      <c r="Z63" s="10"/>
      <c r="AA63" s="10"/>
    </row>
    <row r="64" spans="1:27" ht="14.4" x14ac:dyDescent="0.55000000000000004">
      <c r="A64" s="6" t="s">
        <v>120</v>
      </c>
      <c r="B64" s="7">
        <v>2010</v>
      </c>
      <c r="C64" s="32" t="s">
        <v>125</v>
      </c>
      <c r="D64" s="22">
        <v>40286.25</v>
      </c>
      <c r="E64" s="8" t="s">
        <v>126</v>
      </c>
      <c r="F64" s="8" t="s">
        <v>344</v>
      </c>
      <c r="G64" s="8"/>
      <c r="H64" s="8"/>
      <c r="I64" s="8"/>
      <c r="J64" s="8"/>
      <c r="K64" s="11"/>
      <c r="L64" s="8"/>
      <c r="M64" s="11"/>
      <c r="N64" s="11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 spans="1:27" ht="14.4" x14ac:dyDescent="0.55000000000000004">
      <c r="A65" s="6" t="s">
        <v>120</v>
      </c>
      <c r="B65" s="7">
        <v>2010</v>
      </c>
      <c r="C65" s="32" t="s">
        <v>127</v>
      </c>
      <c r="D65" s="23">
        <v>40302.770833333336</v>
      </c>
      <c r="E65" s="8" t="s">
        <v>128</v>
      </c>
      <c r="F65" s="8" t="s">
        <v>354</v>
      </c>
      <c r="G65" s="8">
        <v>0.5</v>
      </c>
      <c r="H65" s="8">
        <v>0</v>
      </c>
      <c r="I65" s="8">
        <v>0</v>
      </c>
      <c r="J65" s="8">
        <v>0</v>
      </c>
      <c r="K65" s="11">
        <v>110000000</v>
      </c>
      <c r="L65" s="8">
        <v>0</v>
      </c>
      <c r="M65" s="11"/>
      <c r="N65" s="11">
        <v>100000000</v>
      </c>
      <c r="O65" s="8">
        <v>0</v>
      </c>
      <c r="P65" s="8">
        <v>4.8</v>
      </c>
      <c r="Q65" s="8">
        <v>1</v>
      </c>
      <c r="R65" s="8">
        <v>0.8</v>
      </c>
      <c r="S65" s="8">
        <v>1</v>
      </c>
      <c r="T65" s="8"/>
      <c r="U65" s="8"/>
      <c r="V65" s="8"/>
      <c r="W65" s="8"/>
      <c r="X65" s="8"/>
      <c r="Y65" s="8"/>
      <c r="Z65" s="8"/>
      <c r="AA65" s="8"/>
    </row>
    <row r="66" spans="1:27" ht="14.4" x14ac:dyDescent="0.55000000000000004">
      <c r="A66" s="6" t="s">
        <v>129</v>
      </c>
      <c r="B66" s="7">
        <v>1971</v>
      </c>
      <c r="C66" s="32" t="s">
        <v>130</v>
      </c>
      <c r="D66" s="9">
        <v>26190.864583333332</v>
      </c>
      <c r="E66" s="8" t="s">
        <v>131</v>
      </c>
      <c r="F66" s="8" t="s">
        <v>352</v>
      </c>
      <c r="G66" s="8">
        <v>10</v>
      </c>
      <c r="H66" s="8">
        <v>0</v>
      </c>
      <c r="I66" s="8"/>
      <c r="J66" s="8"/>
      <c r="K66" s="11">
        <v>84000000000</v>
      </c>
      <c r="L66" s="8">
        <v>2</v>
      </c>
      <c r="M66" s="11"/>
      <c r="N66" s="11"/>
      <c r="O66" s="8"/>
      <c r="P66" s="8">
        <v>10</v>
      </c>
      <c r="Q66" s="8">
        <v>0</v>
      </c>
      <c r="R66" s="8"/>
      <c r="S66" s="8"/>
      <c r="T66" s="10"/>
      <c r="U66" s="10"/>
      <c r="V66" s="10"/>
      <c r="W66" s="10"/>
      <c r="X66" s="10"/>
      <c r="Y66" s="10"/>
      <c r="Z66" s="10"/>
      <c r="AA66" s="10"/>
    </row>
    <row r="67" spans="1:27" ht="14.4" x14ac:dyDescent="0.55000000000000004">
      <c r="A67" s="6" t="s">
        <v>129</v>
      </c>
      <c r="B67" s="7">
        <v>1971</v>
      </c>
      <c r="C67" s="32" t="s">
        <v>130</v>
      </c>
      <c r="D67" s="9">
        <v>26190.864583333332</v>
      </c>
      <c r="E67" s="8" t="s">
        <v>131</v>
      </c>
      <c r="F67" s="8" t="s">
        <v>355</v>
      </c>
      <c r="G67" s="8">
        <v>11.125</v>
      </c>
      <c r="H67" s="8">
        <v>0</v>
      </c>
      <c r="I67" s="8">
        <v>1.0625</v>
      </c>
      <c r="J67" s="8">
        <v>1</v>
      </c>
      <c r="K67" s="11">
        <v>60000000</v>
      </c>
      <c r="L67" s="8">
        <v>0</v>
      </c>
      <c r="M67" s="11">
        <v>5000000</v>
      </c>
      <c r="N67" s="11">
        <v>5000000</v>
      </c>
      <c r="O67" s="8">
        <v>2</v>
      </c>
      <c r="P67" s="8">
        <v>16</v>
      </c>
      <c r="Q67" s="8">
        <v>0</v>
      </c>
      <c r="R67" s="8">
        <v>1</v>
      </c>
      <c r="S67" s="8">
        <v>2</v>
      </c>
      <c r="T67" s="10"/>
      <c r="U67" s="10"/>
      <c r="V67" s="10"/>
      <c r="W67" s="10"/>
      <c r="X67" s="10"/>
      <c r="Y67" s="10"/>
      <c r="Z67" s="10"/>
      <c r="AA67" s="10"/>
    </row>
    <row r="68" spans="1:27" ht="14.4" x14ac:dyDescent="0.55000000000000004">
      <c r="A68" s="6" t="s">
        <v>129</v>
      </c>
      <c r="B68" s="7">
        <v>1971</v>
      </c>
      <c r="C68" s="32" t="s">
        <v>130</v>
      </c>
      <c r="D68" s="9">
        <v>26190.864583333332</v>
      </c>
      <c r="E68" s="8" t="s">
        <v>131</v>
      </c>
      <c r="F68" s="8" t="s">
        <v>354</v>
      </c>
      <c r="G68" s="8">
        <v>12</v>
      </c>
      <c r="H68" s="8">
        <v>0</v>
      </c>
      <c r="I68" s="8"/>
      <c r="J68" s="8"/>
      <c r="K68" s="11">
        <v>90000000000</v>
      </c>
      <c r="L68" s="8">
        <v>0</v>
      </c>
      <c r="M68" s="11">
        <v>30000000000</v>
      </c>
      <c r="N68" s="11">
        <v>30000000000</v>
      </c>
      <c r="O68" s="8">
        <v>2</v>
      </c>
      <c r="P68" s="8">
        <v>10</v>
      </c>
      <c r="Q68" s="8">
        <v>0</v>
      </c>
      <c r="R68" s="8"/>
      <c r="S68" s="8"/>
      <c r="T68" s="10"/>
      <c r="U68" s="10"/>
      <c r="V68" s="10"/>
      <c r="W68" s="10"/>
      <c r="X68" s="10"/>
      <c r="Y68" s="10"/>
      <c r="Z68" s="10"/>
      <c r="AA68" s="10"/>
    </row>
    <row r="69" spans="1:27" ht="14.4" x14ac:dyDescent="0.55000000000000004">
      <c r="A69" s="6" t="s">
        <v>129</v>
      </c>
      <c r="B69" s="7">
        <v>1971</v>
      </c>
      <c r="C69" s="32" t="s">
        <v>130</v>
      </c>
      <c r="D69" s="9">
        <v>26190.864583333332</v>
      </c>
      <c r="E69" s="8" t="s">
        <v>131</v>
      </c>
      <c r="F69" s="8" t="s">
        <v>353</v>
      </c>
      <c r="G69" s="8">
        <v>10</v>
      </c>
      <c r="H69" s="8">
        <v>0</v>
      </c>
      <c r="I69" s="8"/>
      <c r="J69" s="8"/>
      <c r="K69" s="11">
        <v>81000000000</v>
      </c>
      <c r="L69" s="8">
        <v>1</v>
      </c>
      <c r="M69" s="11"/>
      <c r="N69" s="11"/>
      <c r="O69" s="8"/>
      <c r="P69" s="8">
        <v>10</v>
      </c>
      <c r="Q69" s="8">
        <v>0</v>
      </c>
      <c r="R69" s="8"/>
      <c r="S69" s="8"/>
      <c r="T69" s="10"/>
      <c r="U69" s="10"/>
      <c r="V69" s="10"/>
      <c r="W69" s="10"/>
      <c r="X69" s="10"/>
      <c r="Y69" s="10"/>
      <c r="Z69" s="10"/>
      <c r="AA69" s="10"/>
    </row>
    <row r="70" spans="1:27" ht="14.4" x14ac:dyDescent="0.55000000000000004">
      <c r="A70" s="6" t="s">
        <v>129</v>
      </c>
      <c r="B70" s="7">
        <v>1971</v>
      </c>
      <c r="C70" s="32" t="s">
        <v>130</v>
      </c>
      <c r="D70" s="9">
        <v>26190.864583333332</v>
      </c>
      <c r="E70" s="8" t="s">
        <v>131</v>
      </c>
      <c r="F70" s="8" t="s">
        <v>351</v>
      </c>
      <c r="G70" s="8">
        <v>11</v>
      </c>
      <c r="H70" s="8">
        <v>1</v>
      </c>
      <c r="I70" s="8">
        <v>1</v>
      </c>
      <c r="J70" s="8">
        <v>1</v>
      </c>
      <c r="K70" s="11">
        <v>100000000000</v>
      </c>
      <c r="L70" s="8">
        <v>2</v>
      </c>
      <c r="M70" s="11">
        <v>50000000000</v>
      </c>
      <c r="N70" s="11">
        <v>50000000000</v>
      </c>
      <c r="O70" s="8">
        <v>2</v>
      </c>
      <c r="P70" s="8">
        <v>14</v>
      </c>
      <c r="Q70" s="8">
        <v>1</v>
      </c>
      <c r="R70" s="8">
        <v>3</v>
      </c>
      <c r="S70" s="8">
        <v>2</v>
      </c>
      <c r="T70" s="10"/>
      <c r="U70" s="10"/>
      <c r="V70" s="10"/>
      <c r="W70" s="10"/>
      <c r="X70" s="10"/>
      <c r="Y70" s="10"/>
      <c r="Z70" s="10"/>
      <c r="AA70" s="10"/>
    </row>
    <row r="71" spans="1:27" ht="14.4" x14ac:dyDescent="0.55000000000000004">
      <c r="A71" s="6" t="s">
        <v>129</v>
      </c>
      <c r="B71" s="7">
        <v>1971</v>
      </c>
      <c r="C71" s="32" t="s">
        <v>130</v>
      </c>
      <c r="D71" s="9">
        <v>26190.864583333332</v>
      </c>
      <c r="E71" s="8" t="s">
        <v>131</v>
      </c>
      <c r="F71" s="8" t="s">
        <v>345</v>
      </c>
      <c r="G71" s="8">
        <v>12.25</v>
      </c>
      <c r="H71" s="8">
        <v>0</v>
      </c>
      <c r="I71" s="8"/>
      <c r="J71" s="8"/>
      <c r="K71" s="11">
        <v>180000000000</v>
      </c>
      <c r="L71" s="8">
        <v>2</v>
      </c>
      <c r="M71" s="11">
        <f>0.5*K71</f>
        <v>90000000000</v>
      </c>
      <c r="N71" s="11">
        <f>0.5*K71</f>
        <v>90000000000</v>
      </c>
      <c r="O71" s="8">
        <v>1</v>
      </c>
      <c r="P71" s="8">
        <v>13.8</v>
      </c>
      <c r="Q71" s="8">
        <v>1</v>
      </c>
      <c r="R71" s="8"/>
      <c r="S71" s="8"/>
      <c r="T71" s="10"/>
      <c r="U71" s="10"/>
      <c r="V71" s="10"/>
      <c r="W71" s="10"/>
      <c r="X71" s="10"/>
      <c r="Y71" s="10"/>
      <c r="Z71" s="10"/>
      <c r="AA71" s="10"/>
    </row>
    <row r="72" spans="1:27" ht="14.4" x14ac:dyDescent="0.55000000000000004">
      <c r="A72" s="6" t="s">
        <v>129</v>
      </c>
      <c r="B72" s="7">
        <v>1971</v>
      </c>
      <c r="C72" s="32" t="s">
        <v>130</v>
      </c>
      <c r="D72" s="9">
        <v>26190.864583333332</v>
      </c>
      <c r="E72" s="8" t="s">
        <v>131</v>
      </c>
      <c r="F72" s="8" t="s">
        <v>350</v>
      </c>
      <c r="G72" s="8">
        <v>12</v>
      </c>
      <c r="H72" s="8">
        <v>0</v>
      </c>
      <c r="I72" s="8"/>
      <c r="J72" s="8"/>
      <c r="K72" s="11">
        <v>81000000000</v>
      </c>
      <c r="L72" s="8">
        <v>1</v>
      </c>
      <c r="M72" s="11"/>
      <c r="N72" s="11"/>
      <c r="O72" s="8"/>
      <c r="P72" s="8">
        <v>13.8</v>
      </c>
      <c r="Q72" s="8">
        <v>1</v>
      </c>
      <c r="R72" s="8"/>
      <c r="S72" s="8"/>
      <c r="T72" s="10"/>
      <c r="U72" s="10"/>
      <c r="V72" s="10"/>
      <c r="W72" s="10"/>
      <c r="X72" s="10"/>
      <c r="Y72" s="10"/>
      <c r="Z72" s="10"/>
      <c r="AA72" s="10"/>
    </row>
    <row r="73" spans="1:27" ht="14.4" x14ac:dyDescent="0.55000000000000004">
      <c r="A73" s="6" t="s">
        <v>129</v>
      </c>
      <c r="B73" s="7">
        <v>1974</v>
      </c>
      <c r="C73" s="32" t="s">
        <v>132</v>
      </c>
      <c r="D73" s="9">
        <v>27316.5625</v>
      </c>
      <c r="E73" s="8" t="s">
        <v>133</v>
      </c>
      <c r="F73" s="8" t="s">
        <v>352</v>
      </c>
      <c r="G73" s="8">
        <v>5</v>
      </c>
      <c r="H73" s="8">
        <v>0</v>
      </c>
      <c r="I73" s="8"/>
      <c r="J73" s="8"/>
      <c r="K73" s="11">
        <v>58000000000</v>
      </c>
      <c r="L73" s="8">
        <v>0</v>
      </c>
      <c r="M73" s="11"/>
      <c r="N73" s="11"/>
      <c r="O73" s="8"/>
      <c r="P73" s="8">
        <v>15</v>
      </c>
      <c r="Q73" s="8">
        <v>0</v>
      </c>
      <c r="R73" s="8">
        <v>2</v>
      </c>
      <c r="S73" s="8">
        <v>0</v>
      </c>
      <c r="T73" s="8">
        <v>13</v>
      </c>
      <c r="U73" s="8"/>
      <c r="V73" s="8"/>
      <c r="W73" s="8"/>
      <c r="X73" s="8"/>
      <c r="Y73" s="8"/>
      <c r="Z73" s="8"/>
      <c r="AA73" s="8"/>
    </row>
    <row r="74" spans="1:27" ht="14.4" x14ac:dyDescent="0.55000000000000004">
      <c r="A74" s="6" t="s">
        <v>134</v>
      </c>
      <c r="B74" s="7">
        <v>2004</v>
      </c>
      <c r="C74" s="32" t="s">
        <v>135</v>
      </c>
      <c r="D74" s="9">
        <v>38293.060416666667</v>
      </c>
      <c r="E74" s="8" t="s">
        <v>136</v>
      </c>
      <c r="F74" s="8" t="s">
        <v>342</v>
      </c>
      <c r="G74" s="8">
        <v>18.100000000000001</v>
      </c>
      <c r="H74" s="8">
        <v>0</v>
      </c>
      <c r="I74" s="8">
        <v>0.5</v>
      </c>
      <c r="J74" s="8">
        <v>1</v>
      </c>
      <c r="K74" s="11">
        <v>9110000000</v>
      </c>
      <c r="L74" s="8">
        <v>0</v>
      </c>
      <c r="M74" s="11">
        <v>1100000000</v>
      </c>
      <c r="N74" s="11">
        <v>1100000000</v>
      </c>
      <c r="O74" s="8">
        <v>0</v>
      </c>
      <c r="P74" s="8">
        <v>11.4</v>
      </c>
      <c r="Q74" s="8">
        <v>1</v>
      </c>
      <c r="R74" s="8">
        <v>2</v>
      </c>
      <c r="S74" s="8">
        <v>1</v>
      </c>
      <c r="T74" s="8">
        <v>11.4</v>
      </c>
      <c r="U74" s="8">
        <v>1</v>
      </c>
      <c r="V74" s="8">
        <v>2</v>
      </c>
      <c r="W74" s="8">
        <v>2</v>
      </c>
      <c r="X74" s="10"/>
      <c r="Y74" s="10"/>
      <c r="Z74" s="10"/>
      <c r="AA74" s="10"/>
    </row>
    <row r="75" spans="1:27" ht="14.4" x14ac:dyDescent="0.55000000000000004">
      <c r="A75" s="6" t="s">
        <v>134</v>
      </c>
      <c r="B75" s="7">
        <v>2004</v>
      </c>
      <c r="C75" s="32" t="s">
        <v>137</v>
      </c>
      <c r="D75" s="16">
        <v>38293.877083333333</v>
      </c>
      <c r="E75" s="8" t="s">
        <v>138</v>
      </c>
      <c r="F75" s="8" t="s">
        <v>342</v>
      </c>
      <c r="G75" s="8">
        <v>12.9</v>
      </c>
      <c r="H75" s="8">
        <v>0</v>
      </c>
      <c r="I75" s="8">
        <v>0.5</v>
      </c>
      <c r="J75" s="8">
        <v>1</v>
      </c>
      <c r="K75" s="11">
        <v>4480000000</v>
      </c>
      <c r="L75" s="8">
        <v>0</v>
      </c>
      <c r="M75" s="11">
        <v>540000000</v>
      </c>
      <c r="N75" s="11">
        <v>540000000</v>
      </c>
      <c r="O75" s="8">
        <v>0</v>
      </c>
      <c r="P75" s="8">
        <v>8.4</v>
      </c>
      <c r="Q75" s="8">
        <v>1</v>
      </c>
      <c r="R75" s="8">
        <v>2</v>
      </c>
      <c r="S75" s="8">
        <v>1</v>
      </c>
      <c r="T75" s="8">
        <v>8.4</v>
      </c>
      <c r="U75" s="8">
        <v>1</v>
      </c>
      <c r="V75" s="8">
        <v>2</v>
      </c>
      <c r="W75" s="8">
        <v>2</v>
      </c>
      <c r="X75" s="10"/>
      <c r="Y75" s="10"/>
      <c r="Z75" s="10"/>
      <c r="AA75" s="10"/>
    </row>
    <row r="76" spans="1:27" ht="14.4" x14ac:dyDescent="0.55000000000000004">
      <c r="A76" s="6" t="s">
        <v>134</v>
      </c>
      <c r="B76" s="7">
        <v>2011</v>
      </c>
      <c r="C76" s="32" t="s">
        <v>118</v>
      </c>
      <c r="D76" s="9">
        <v>40684.791666666664</v>
      </c>
      <c r="E76" s="8" t="s">
        <v>140</v>
      </c>
      <c r="F76" s="8" t="s">
        <v>344</v>
      </c>
      <c r="G76" s="8">
        <v>24</v>
      </c>
      <c r="H76" s="8">
        <v>1</v>
      </c>
      <c r="I76" s="8">
        <v>156</v>
      </c>
      <c r="J76" s="8">
        <v>2</v>
      </c>
      <c r="K76" s="11">
        <v>700000000000</v>
      </c>
      <c r="L76" s="8">
        <v>0</v>
      </c>
      <c r="M76" s="11">
        <v>100000000000</v>
      </c>
      <c r="N76" s="11">
        <v>100000000000</v>
      </c>
      <c r="O76" s="8">
        <v>1</v>
      </c>
      <c r="P76" s="8">
        <v>25</v>
      </c>
      <c r="Q76" s="8">
        <v>0</v>
      </c>
      <c r="R76" s="8">
        <v>3</v>
      </c>
      <c r="S76" s="8">
        <v>1</v>
      </c>
      <c r="T76" s="10"/>
      <c r="U76" s="10"/>
      <c r="V76" s="10"/>
      <c r="W76" s="10"/>
      <c r="X76" s="8"/>
      <c r="Y76" s="8"/>
      <c r="Z76" s="8"/>
      <c r="AA76" s="8"/>
    </row>
    <row r="77" spans="1:27" ht="14.4" x14ac:dyDescent="0.55000000000000004">
      <c r="A77" s="6" t="s">
        <v>141</v>
      </c>
      <c r="B77" s="7">
        <v>1947</v>
      </c>
      <c r="C77" s="32" t="s">
        <v>142</v>
      </c>
      <c r="D77" s="9">
        <v>17255.285416666666</v>
      </c>
      <c r="E77" s="8" t="s">
        <v>143</v>
      </c>
      <c r="F77" s="8" t="s">
        <v>351</v>
      </c>
      <c r="G77" s="8">
        <v>0.5</v>
      </c>
      <c r="H77" s="8">
        <v>1</v>
      </c>
      <c r="I77" s="8">
        <v>0.05</v>
      </c>
      <c r="J77" s="8">
        <v>1</v>
      </c>
      <c r="K77" s="11">
        <v>90000000000</v>
      </c>
      <c r="L77" s="8">
        <v>0</v>
      </c>
      <c r="M77" s="11">
        <f t="shared" ref="M77:M78" si="4">K77</f>
        <v>90000000000</v>
      </c>
      <c r="N77" s="11">
        <f t="shared" ref="N77:N78" si="5">K77</f>
        <v>90000000000</v>
      </c>
      <c r="O77" s="8">
        <v>2</v>
      </c>
      <c r="P77" s="8">
        <v>28</v>
      </c>
      <c r="Q77" s="8">
        <v>0</v>
      </c>
      <c r="R77" s="8">
        <v>5</v>
      </c>
      <c r="S77" s="8">
        <v>0</v>
      </c>
      <c r="T77" s="10"/>
      <c r="U77" s="10"/>
      <c r="V77" s="10"/>
      <c r="W77" s="10"/>
      <c r="X77" s="10"/>
      <c r="Y77" s="10"/>
      <c r="Z77" s="10"/>
      <c r="AA77" s="10"/>
    </row>
    <row r="78" spans="1:27" ht="14.4" x14ac:dyDescent="0.55000000000000004">
      <c r="A78" s="6" t="s">
        <v>141</v>
      </c>
      <c r="B78" s="7">
        <v>1947</v>
      </c>
      <c r="C78" s="32" t="s">
        <v>144</v>
      </c>
      <c r="D78" s="9">
        <v>17255.305555555555</v>
      </c>
      <c r="E78" s="8" t="s">
        <v>145</v>
      </c>
      <c r="F78" s="8" t="s">
        <v>351</v>
      </c>
      <c r="G78" s="8">
        <v>0.5</v>
      </c>
      <c r="H78" s="8">
        <v>1</v>
      </c>
      <c r="I78" s="8">
        <v>0.05</v>
      </c>
      <c r="J78" s="8">
        <v>1</v>
      </c>
      <c r="K78" s="11">
        <v>30000000000</v>
      </c>
      <c r="L78" s="8">
        <v>0</v>
      </c>
      <c r="M78" s="11">
        <f t="shared" si="4"/>
        <v>30000000000</v>
      </c>
      <c r="N78" s="11">
        <f t="shared" si="5"/>
        <v>30000000000</v>
      </c>
      <c r="O78" s="8">
        <v>2</v>
      </c>
      <c r="P78" s="8">
        <v>16.5</v>
      </c>
      <c r="Q78" s="8">
        <v>0</v>
      </c>
      <c r="R78" s="8">
        <v>8.5</v>
      </c>
      <c r="S78" s="8">
        <v>0</v>
      </c>
      <c r="T78" s="10"/>
      <c r="U78" s="10"/>
      <c r="V78" s="10"/>
      <c r="W78" s="10"/>
      <c r="X78" s="10"/>
      <c r="Y78" s="10"/>
      <c r="Z78" s="10"/>
      <c r="AA78" s="10"/>
    </row>
    <row r="79" spans="1:27" ht="14.4" x14ac:dyDescent="0.55000000000000004">
      <c r="A79" s="6" t="s">
        <v>141</v>
      </c>
      <c r="B79" s="7">
        <v>1970</v>
      </c>
      <c r="C79" s="32" t="s">
        <v>146</v>
      </c>
      <c r="D79" s="16">
        <v>25693.923611111109</v>
      </c>
      <c r="E79" s="8" t="s">
        <v>147</v>
      </c>
      <c r="F79" s="8" t="s">
        <v>351</v>
      </c>
      <c r="G79" s="8">
        <v>2</v>
      </c>
      <c r="H79" s="8">
        <v>1</v>
      </c>
      <c r="I79" s="8">
        <v>1</v>
      </c>
      <c r="J79" s="8">
        <v>1</v>
      </c>
      <c r="K79" s="11">
        <v>45000000000</v>
      </c>
      <c r="L79" s="8">
        <v>0</v>
      </c>
      <c r="M79" s="11">
        <v>45000000000</v>
      </c>
      <c r="N79" s="11">
        <v>45000000000</v>
      </c>
      <c r="O79" s="8">
        <v>2</v>
      </c>
      <c r="P79" s="8">
        <v>14</v>
      </c>
      <c r="Q79" s="8">
        <v>0</v>
      </c>
      <c r="R79" s="8">
        <v>3</v>
      </c>
      <c r="S79" s="8">
        <v>2</v>
      </c>
      <c r="T79" s="10"/>
      <c r="U79" s="10"/>
      <c r="V79" s="10"/>
      <c r="W79" s="10"/>
      <c r="X79" s="10"/>
      <c r="Y79" s="10"/>
      <c r="Z79" s="10"/>
      <c r="AA79" s="10"/>
    </row>
    <row r="80" spans="1:27" ht="14.4" x14ac:dyDescent="0.55000000000000004">
      <c r="A80" s="6" t="s">
        <v>141</v>
      </c>
      <c r="B80" s="7">
        <v>1980</v>
      </c>
      <c r="C80" s="32" t="s">
        <v>148</v>
      </c>
      <c r="D80" s="9">
        <v>29450.560416666667</v>
      </c>
      <c r="E80" s="8" t="s">
        <v>149</v>
      </c>
      <c r="F80" s="8" t="s">
        <v>351</v>
      </c>
      <c r="G80" s="8">
        <v>5</v>
      </c>
      <c r="H80" s="8">
        <v>1</v>
      </c>
      <c r="I80" s="8">
        <v>2</v>
      </c>
      <c r="J80" s="8">
        <v>2</v>
      </c>
      <c r="K80" s="11">
        <v>41000000000</v>
      </c>
      <c r="L80" s="8">
        <v>0</v>
      </c>
      <c r="M80" s="11">
        <v>41000000000</v>
      </c>
      <c r="N80" s="11">
        <v>41000000000</v>
      </c>
      <c r="O80" s="8">
        <v>2</v>
      </c>
      <c r="P80" s="8">
        <v>15</v>
      </c>
      <c r="Q80" s="8">
        <v>0</v>
      </c>
      <c r="R80" s="8">
        <v>3</v>
      </c>
      <c r="S80" s="8">
        <v>2</v>
      </c>
      <c r="T80" s="8"/>
      <c r="U80" s="8"/>
      <c r="V80" s="8"/>
      <c r="W80" s="8"/>
      <c r="X80" s="10"/>
      <c r="Y80" s="10"/>
      <c r="Z80" s="10"/>
      <c r="AA80" s="10"/>
    </row>
    <row r="81" spans="1:27" ht="14.4" x14ac:dyDescent="0.55000000000000004">
      <c r="A81" s="6" t="s">
        <v>141</v>
      </c>
      <c r="B81" s="7">
        <v>1991</v>
      </c>
      <c r="C81" s="32" t="s">
        <v>150</v>
      </c>
      <c r="D81" s="9">
        <v>33255.208333333336</v>
      </c>
      <c r="E81" s="8" t="s">
        <v>151</v>
      </c>
      <c r="F81" s="8" t="s">
        <v>342</v>
      </c>
      <c r="G81" s="8">
        <v>1</v>
      </c>
      <c r="H81" s="8">
        <v>1</v>
      </c>
      <c r="I81" s="8">
        <v>0.2</v>
      </c>
      <c r="J81" s="8">
        <v>1</v>
      </c>
      <c r="K81" s="11">
        <v>9800000000</v>
      </c>
      <c r="L81" s="8">
        <v>0</v>
      </c>
      <c r="M81" s="11">
        <v>1200000000</v>
      </c>
      <c r="N81" s="11">
        <v>1200000000</v>
      </c>
      <c r="O81" s="8">
        <v>0</v>
      </c>
      <c r="P81" s="8">
        <v>11.5</v>
      </c>
      <c r="Q81" s="8">
        <v>0</v>
      </c>
      <c r="R81" s="8">
        <v>1.2</v>
      </c>
      <c r="S81" s="8">
        <v>0</v>
      </c>
      <c r="T81" s="10"/>
      <c r="U81" s="10"/>
      <c r="V81" s="10"/>
      <c r="W81" s="10"/>
      <c r="X81" s="8">
        <v>7</v>
      </c>
      <c r="Y81" s="8">
        <v>0</v>
      </c>
      <c r="Z81" s="8">
        <v>1.5</v>
      </c>
      <c r="AA81" s="8">
        <v>1</v>
      </c>
    </row>
    <row r="82" spans="1:27" ht="14.4" x14ac:dyDescent="0.55000000000000004">
      <c r="A82" s="6" t="s">
        <v>141</v>
      </c>
      <c r="B82" s="7">
        <v>2000</v>
      </c>
      <c r="C82" s="32" t="s">
        <v>152</v>
      </c>
      <c r="D82" s="9">
        <v>36582.763194444444</v>
      </c>
      <c r="E82" s="8" t="s">
        <v>153</v>
      </c>
      <c r="F82" s="8" t="s">
        <v>350</v>
      </c>
      <c r="G82" s="8">
        <v>11.7</v>
      </c>
      <c r="H82" s="8">
        <v>0</v>
      </c>
      <c r="I82" s="8"/>
      <c r="J82" s="8"/>
      <c r="K82" s="11">
        <v>10000000000</v>
      </c>
      <c r="L82" s="8">
        <v>1</v>
      </c>
      <c r="M82" s="12"/>
      <c r="N82" s="12"/>
      <c r="O82" s="8"/>
      <c r="P82" s="8">
        <v>12</v>
      </c>
      <c r="Q82" s="8">
        <v>0</v>
      </c>
      <c r="R82" s="8"/>
      <c r="S82" s="8"/>
      <c r="T82" s="8">
        <v>10.5</v>
      </c>
      <c r="U82" s="8">
        <v>1</v>
      </c>
      <c r="V82" s="8"/>
      <c r="W82" s="8"/>
      <c r="X82" s="10"/>
      <c r="Y82" s="10"/>
      <c r="Z82" s="10"/>
      <c r="AA82" s="10"/>
    </row>
    <row r="83" spans="1:27" ht="14.4" x14ac:dyDescent="0.55000000000000004">
      <c r="A83" s="13" t="s">
        <v>154</v>
      </c>
      <c r="B83" s="7">
        <v>1980</v>
      </c>
      <c r="C83" s="32" t="s">
        <v>155</v>
      </c>
      <c r="D83" s="9">
        <v>29359.6875</v>
      </c>
      <c r="E83" s="8" t="s">
        <v>156</v>
      </c>
      <c r="F83" s="8" t="s">
        <v>348</v>
      </c>
      <c r="G83" s="8">
        <v>0.5</v>
      </c>
      <c r="H83" s="8">
        <v>1</v>
      </c>
      <c r="I83" s="8"/>
      <c r="J83" s="8"/>
      <c r="K83" s="11">
        <v>260000000000</v>
      </c>
      <c r="L83" s="8">
        <v>1</v>
      </c>
      <c r="M83" s="11">
        <v>15000000000</v>
      </c>
      <c r="N83" s="11">
        <v>15000000000</v>
      </c>
      <c r="O83" s="8">
        <v>1</v>
      </c>
      <c r="P83" s="8">
        <v>30</v>
      </c>
      <c r="Q83" s="8">
        <v>0</v>
      </c>
      <c r="R83" s="8"/>
      <c r="S83" s="8"/>
      <c r="T83" s="8"/>
      <c r="U83" s="8"/>
      <c r="V83" s="8"/>
      <c r="W83" s="8"/>
      <c r="X83" s="8"/>
      <c r="Y83" s="8"/>
      <c r="Z83" s="8"/>
      <c r="AA83" s="8"/>
    </row>
    <row r="84" spans="1:27" ht="14.4" x14ac:dyDescent="0.55000000000000004">
      <c r="A84" s="13" t="s">
        <v>154</v>
      </c>
      <c r="B84" s="7">
        <v>1980</v>
      </c>
      <c r="C84" s="32" t="s">
        <v>157</v>
      </c>
      <c r="D84" s="9">
        <v>29359.708333333332</v>
      </c>
      <c r="E84" s="8" t="s">
        <v>158</v>
      </c>
      <c r="F84" s="8" t="s">
        <v>348</v>
      </c>
      <c r="G84" s="8">
        <v>10</v>
      </c>
      <c r="H84" s="8">
        <v>1</v>
      </c>
      <c r="I84" s="8"/>
      <c r="J84" s="8"/>
      <c r="K84" s="11">
        <v>260000000000</v>
      </c>
      <c r="L84" s="8">
        <v>1</v>
      </c>
      <c r="M84" s="11">
        <v>15000000000</v>
      </c>
      <c r="N84" s="11">
        <v>15000000000</v>
      </c>
      <c r="O84" s="8">
        <v>1</v>
      </c>
      <c r="P84" s="8">
        <v>16</v>
      </c>
      <c r="Q84" s="8">
        <v>1</v>
      </c>
      <c r="R84" s="8">
        <v>4</v>
      </c>
      <c r="S84" s="8">
        <v>2</v>
      </c>
      <c r="T84" s="8"/>
      <c r="U84" s="8"/>
      <c r="V84" s="8"/>
      <c r="W84" s="8"/>
      <c r="X84" s="8"/>
      <c r="Y84" s="8"/>
      <c r="Z84" s="8"/>
      <c r="AA84" s="8"/>
    </row>
    <row r="85" spans="1:27" ht="14.4" x14ac:dyDescent="0.55000000000000004">
      <c r="A85" s="13" t="s">
        <v>154</v>
      </c>
      <c r="B85" s="7">
        <v>1980</v>
      </c>
      <c r="C85" s="32" t="s">
        <v>159</v>
      </c>
      <c r="D85" s="9">
        <v>29366.4375</v>
      </c>
      <c r="E85" s="8" t="s">
        <v>160</v>
      </c>
      <c r="F85" s="8" t="s">
        <v>351</v>
      </c>
      <c r="G85" s="8">
        <v>0.5</v>
      </c>
      <c r="H85" s="8">
        <v>1</v>
      </c>
      <c r="I85" s="8">
        <v>6</v>
      </c>
      <c r="J85" s="8">
        <v>2</v>
      </c>
      <c r="K85" s="11">
        <v>42000000000</v>
      </c>
      <c r="L85" s="8">
        <v>0</v>
      </c>
      <c r="M85" s="11">
        <f t="shared" ref="M85:M86" si="6">0.2*K85</f>
        <v>8400000000</v>
      </c>
      <c r="N85" s="11">
        <v>8400000000</v>
      </c>
      <c r="O85" s="8">
        <v>2</v>
      </c>
      <c r="P85" s="8">
        <v>12.2</v>
      </c>
      <c r="Q85" s="8">
        <v>0</v>
      </c>
      <c r="R85" s="8">
        <f>0.2*P85</f>
        <v>2.44</v>
      </c>
      <c r="S85" s="8">
        <v>1</v>
      </c>
      <c r="T85" s="10"/>
      <c r="U85" s="10"/>
      <c r="V85" s="10"/>
      <c r="W85" s="10"/>
      <c r="X85" s="10"/>
      <c r="Y85" s="10"/>
      <c r="Z85" s="10"/>
      <c r="AA85" s="10"/>
    </row>
    <row r="86" spans="1:27" ht="14.4" x14ac:dyDescent="0.55000000000000004">
      <c r="A86" s="13" t="s">
        <v>154</v>
      </c>
      <c r="B86" s="7">
        <v>1980</v>
      </c>
      <c r="C86" s="32" t="s">
        <v>161</v>
      </c>
      <c r="D86" s="9">
        <v>29385.21597222222</v>
      </c>
      <c r="E86" s="8" t="s">
        <v>162</v>
      </c>
      <c r="F86" s="8" t="s">
        <v>351</v>
      </c>
      <c r="G86" s="8">
        <v>0.5</v>
      </c>
      <c r="H86" s="8">
        <v>1</v>
      </c>
      <c r="I86" s="8">
        <v>3</v>
      </c>
      <c r="J86" s="8">
        <v>2</v>
      </c>
      <c r="K86" s="11">
        <v>45000000000</v>
      </c>
      <c r="L86" s="8">
        <v>0</v>
      </c>
      <c r="M86" s="11">
        <f t="shared" si="6"/>
        <v>9000000000</v>
      </c>
      <c r="N86" s="11">
        <v>9000000000</v>
      </c>
      <c r="O86" s="8">
        <v>2</v>
      </c>
      <c r="P86" s="8">
        <v>12</v>
      </c>
      <c r="Q86" s="8">
        <v>1</v>
      </c>
      <c r="R86" s="8">
        <v>4</v>
      </c>
      <c r="S86" s="8">
        <v>1</v>
      </c>
      <c r="T86" s="10"/>
      <c r="U86" s="10"/>
      <c r="V86" s="10"/>
      <c r="W86" s="10"/>
      <c r="X86" s="10"/>
      <c r="Y86" s="10"/>
      <c r="Z86" s="10"/>
      <c r="AA86" s="10"/>
    </row>
    <row r="87" spans="1:27" ht="14.4" x14ac:dyDescent="0.55000000000000004">
      <c r="A87" s="13" t="s">
        <v>154</v>
      </c>
      <c r="B87" s="7">
        <v>1980</v>
      </c>
      <c r="C87" s="32" t="s">
        <v>88</v>
      </c>
      <c r="D87" s="9">
        <v>29425.125694444443</v>
      </c>
      <c r="E87" s="8" t="s">
        <v>163</v>
      </c>
      <c r="F87" s="8" t="s">
        <v>351</v>
      </c>
      <c r="G87" s="8">
        <v>0.4</v>
      </c>
      <c r="H87" s="8">
        <v>1</v>
      </c>
      <c r="I87" s="8">
        <v>3</v>
      </c>
      <c r="J87" s="8">
        <v>2</v>
      </c>
      <c r="K87" s="11">
        <v>4000000000</v>
      </c>
      <c r="L87" s="8">
        <v>0</v>
      </c>
      <c r="M87" s="11">
        <f>0.3*K87</f>
        <v>1200000000</v>
      </c>
      <c r="N87" s="11">
        <v>1200000000</v>
      </c>
      <c r="O87" s="8">
        <v>2</v>
      </c>
      <c r="P87" s="8">
        <v>15</v>
      </c>
      <c r="Q87" s="8">
        <v>2</v>
      </c>
      <c r="R87" s="8">
        <v>5</v>
      </c>
      <c r="S87" s="8">
        <v>2</v>
      </c>
      <c r="T87" s="10"/>
      <c r="U87" s="10"/>
      <c r="V87" s="10"/>
      <c r="W87" s="10"/>
      <c r="X87" s="10"/>
      <c r="Y87" s="10"/>
      <c r="Z87" s="10"/>
      <c r="AA87" s="10"/>
    </row>
    <row r="88" spans="1:27" ht="14.4" x14ac:dyDescent="0.55000000000000004">
      <c r="A88" s="13" t="s">
        <v>154</v>
      </c>
      <c r="B88" s="7">
        <v>2005</v>
      </c>
      <c r="C88" s="32" t="s">
        <v>165</v>
      </c>
      <c r="D88" s="9">
        <v>38420.059027777781</v>
      </c>
      <c r="E88" s="8" t="s">
        <v>166</v>
      </c>
      <c r="F88" s="8" t="s">
        <v>351</v>
      </c>
      <c r="G88" s="8">
        <v>0.4</v>
      </c>
      <c r="H88" s="8">
        <v>1</v>
      </c>
      <c r="I88" s="8">
        <v>0.2</v>
      </c>
      <c r="J88" s="8">
        <v>2</v>
      </c>
      <c r="K88" s="11">
        <v>300000000</v>
      </c>
      <c r="L88" s="8">
        <v>2</v>
      </c>
      <c r="M88" s="11">
        <v>200000000</v>
      </c>
      <c r="N88" s="11">
        <v>600000000</v>
      </c>
      <c r="O88" s="8">
        <v>2</v>
      </c>
      <c r="P88" s="8">
        <v>9</v>
      </c>
      <c r="Q88" s="8">
        <v>0</v>
      </c>
      <c r="R88" s="8">
        <v>2</v>
      </c>
      <c r="S88" s="8">
        <v>2</v>
      </c>
      <c r="T88" s="10"/>
      <c r="U88" s="10"/>
      <c r="V88" s="10"/>
      <c r="W88" s="10"/>
      <c r="X88" s="10"/>
      <c r="Y88" s="10"/>
      <c r="Z88" s="10"/>
      <c r="AA88" s="10"/>
    </row>
    <row r="89" spans="1:27" ht="14.4" x14ac:dyDescent="0.55000000000000004">
      <c r="A89" s="6" t="s">
        <v>167</v>
      </c>
      <c r="B89" s="7">
        <v>2008</v>
      </c>
      <c r="C89" s="32" t="s">
        <v>168</v>
      </c>
      <c r="D89" s="9">
        <v>39667.917361111111</v>
      </c>
      <c r="E89" s="8" t="s">
        <v>169</v>
      </c>
      <c r="F89" s="8" t="s">
        <v>354</v>
      </c>
      <c r="G89" s="8">
        <v>15</v>
      </c>
      <c r="H89" s="8">
        <v>0</v>
      </c>
      <c r="I89" s="8"/>
      <c r="J89" s="8"/>
      <c r="K89" s="11">
        <v>45000000000</v>
      </c>
      <c r="L89" s="8">
        <v>2</v>
      </c>
      <c r="M89" s="11">
        <f>0.5*K89</f>
        <v>22500000000</v>
      </c>
      <c r="N89" s="11">
        <f>0.5*K89</f>
        <v>22500000000</v>
      </c>
      <c r="O89" s="8">
        <v>2</v>
      </c>
      <c r="P89" s="8">
        <v>18</v>
      </c>
      <c r="Q89" s="8">
        <v>0</v>
      </c>
      <c r="R89" s="8"/>
      <c r="S89" s="8"/>
      <c r="T89" s="8"/>
      <c r="U89" s="8"/>
      <c r="V89" s="8"/>
      <c r="W89" s="8"/>
      <c r="X89" s="8">
        <v>20</v>
      </c>
      <c r="Y89" s="8"/>
      <c r="Z89" s="8"/>
      <c r="AA89" s="8"/>
    </row>
    <row r="90" spans="1:27" ht="14.4" x14ac:dyDescent="0.55000000000000004">
      <c r="A90" s="6" t="s">
        <v>170</v>
      </c>
      <c r="B90" s="7">
        <v>1951</v>
      </c>
      <c r="C90" s="32" t="s">
        <v>171</v>
      </c>
      <c r="D90" s="9">
        <v>18870.979166666668</v>
      </c>
      <c r="E90" s="8" t="s">
        <v>172</v>
      </c>
      <c r="F90" s="8" t="s">
        <v>342</v>
      </c>
      <c r="G90" s="8">
        <v>10</v>
      </c>
      <c r="H90" s="8">
        <v>0</v>
      </c>
      <c r="I90" s="8">
        <v>1.5</v>
      </c>
      <c r="J90" s="8">
        <v>0</v>
      </c>
      <c r="K90" s="11">
        <v>120000000000</v>
      </c>
      <c r="L90" s="8">
        <v>1</v>
      </c>
      <c r="M90" s="11">
        <v>80000000000</v>
      </c>
      <c r="N90" s="11">
        <v>80000000000</v>
      </c>
      <c r="O90" s="8">
        <v>1</v>
      </c>
      <c r="P90" s="8">
        <v>10</v>
      </c>
      <c r="Q90" s="8">
        <v>1</v>
      </c>
      <c r="R90" s="8">
        <v>5</v>
      </c>
      <c r="S90" s="8">
        <v>2</v>
      </c>
      <c r="T90" s="10"/>
      <c r="U90" s="10"/>
      <c r="V90" s="10"/>
      <c r="W90" s="10"/>
      <c r="X90" s="10"/>
      <c r="Y90" s="10"/>
      <c r="Z90" s="10"/>
      <c r="AA90" s="10"/>
    </row>
    <row r="91" spans="1:27" ht="14.4" x14ac:dyDescent="0.55000000000000004">
      <c r="A91" s="6" t="s">
        <v>170</v>
      </c>
      <c r="B91" s="7">
        <v>1990</v>
      </c>
      <c r="C91" s="32" t="s">
        <v>173</v>
      </c>
      <c r="D91" s="9">
        <v>32914.232638888891</v>
      </c>
      <c r="E91" s="8" t="s">
        <v>174</v>
      </c>
      <c r="F91" s="8" t="s">
        <v>355</v>
      </c>
      <c r="G91" s="8">
        <v>4</v>
      </c>
      <c r="H91" s="8">
        <v>1</v>
      </c>
      <c r="I91" s="8">
        <v>1</v>
      </c>
      <c r="J91" s="8">
        <v>2</v>
      </c>
      <c r="K91" s="11">
        <v>500000000000</v>
      </c>
      <c r="L91" s="8">
        <v>1</v>
      </c>
      <c r="M91" s="11">
        <v>50000000000</v>
      </c>
      <c r="N91" s="11">
        <v>50000000000</v>
      </c>
      <c r="O91" s="8">
        <v>2</v>
      </c>
      <c r="P91" s="8">
        <v>10</v>
      </c>
      <c r="Q91" s="8">
        <v>0</v>
      </c>
      <c r="R91" s="8">
        <v>2</v>
      </c>
      <c r="S91" s="8">
        <v>2</v>
      </c>
      <c r="T91" s="10"/>
      <c r="U91" s="10"/>
      <c r="V91" s="10"/>
      <c r="W91" s="10"/>
      <c r="X91" s="10"/>
      <c r="Y91" s="10"/>
      <c r="Z91" s="10"/>
      <c r="AA91" s="10"/>
    </row>
    <row r="92" spans="1:27" ht="14.4" x14ac:dyDescent="0.55000000000000004">
      <c r="A92" s="6" t="s">
        <v>170</v>
      </c>
      <c r="B92" s="7">
        <v>2014</v>
      </c>
      <c r="C92" s="32" t="s">
        <v>175</v>
      </c>
      <c r="D92" s="9">
        <v>41683.659722222219</v>
      </c>
      <c r="E92" s="8" t="s">
        <v>176</v>
      </c>
      <c r="F92" s="8" t="s">
        <v>354</v>
      </c>
      <c r="G92" s="8">
        <v>2.25</v>
      </c>
      <c r="H92" s="8">
        <v>0</v>
      </c>
      <c r="I92" s="8">
        <v>0.25</v>
      </c>
      <c r="J92" s="8">
        <v>0</v>
      </c>
      <c r="K92" s="11">
        <v>497000000000</v>
      </c>
      <c r="L92" s="8">
        <v>0</v>
      </c>
      <c r="M92" s="11">
        <v>161000000000</v>
      </c>
      <c r="N92" s="11">
        <v>161000000000</v>
      </c>
      <c r="O92" s="8">
        <v>0</v>
      </c>
      <c r="P92" s="8">
        <v>24</v>
      </c>
      <c r="Q92" s="8">
        <v>0</v>
      </c>
      <c r="R92" s="8">
        <v>2</v>
      </c>
      <c r="S92" s="8">
        <v>0</v>
      </c>
      <c r="T92" s="8">
        <v>18</v>
      </c>
      <c r="U92" s="8">
        <v>0</v>
      </c>
      <c r="V92" s="8">
        <v>1</v>
      </c>
      <c r="W92" s="8">
        <v>0</v>
      </c>
      <c r="X92" s="8">
        <v>20</v>
      </c>
      <c r="Y92" s="8">
        <v>0</v>
      </c>
      <c r="Z92" s="8">
        <v>2</v>
      </c>
      <c r="AA92" s="8">
        <v>0</v>
      </c>
    </row>
    <row r="93" spans="1:27" ht="14.4" x14ac:dyDescent="0.55000000000000004">
      <c r="A93" s="13" t="s">
        <v>177</v>
      </c>
      <c r="B93" s="7">
        <v>1993</v>
      </c>
      <c r="C93" s="32" t="s">
        <v>178</v>
      </c>
      <c r="D93" s="9">
        <v>34078.083333333336</v>
      </c>
      <c r="E93" s="8" t="s">
        <v>179</v>
      </c>
      <c r="F93" s="8" t="s">
        <v>355</v>
      </c>
      <c r="G93" s="8">
        <v>41</v>
      </c>
      <c r="H93" s="8">
        <v>1</v>
      </c>
      <c r="I93" s="8">
        <v>3</v>
      </c>
      <c r="J93" s="8">
        <v>2</v>
      </c>
      <c r="K93" s="11">
        <v>200000000000</v>
      </c>
      <c r="L93" s="8">
        <v>1</v>
      </c>
      <c r="M93" s="11">
        <v>50000000000</v>
      </c>
      <c r="N93" s="11">
        <v>50000000000</v>
      </c>
      <c r="O93" s="8">
        <v>2</v>
      </c>
      <c r="P93" s="8">
        <v>22</v>
      </c>
      <c r="Q93" s="8">
        <v>0</v>
      </c>
      <c r="R93" s="8">
        <v>2</v>
      </c>
      <c r="S93" s="8">
        <v>2</v>
      </c>
      <c r="T93" s="10"/>
      <c r="U93" s="10"/>
      <c r="V93" s="10"/>
      <c r="W93" s="10"/>
      <c r="X93" s="10"/>
      <c r="Y93" s="10"/>
      <c r="Z93" s="10"/>
      <c r="AA93" s="10"/>
    </row>
    <row r="94" spans="1:27" ht="14.4" x14ac:dyDescent="0.55000000000000004">
      <c r="A94" s="6" t="s">
        <v>180</v>
      </c>
      <c r="B94" s="7">
        <v>2010</v>
      </c>
      <c r="C94" s="32" t="s">
        <v>99</v>
      </c>
      <c r="D94" s="9">
        <v>40486.711805555555</v>
      </c>
      <c r="E94" s="8" t="s">
        <v>181</v>
      </c>
      <c r="F94" s="8" t="s">
        <v>347</v>
      </c>
      <c r="G94" s="8"/>
      <c r="H94" s="8"/>
      <c r="I94" s="8"/>
      <c r="J94" s="8"/>
      <c r="K94" s="11">
        <v>200000000000</v>
      </c>
      <c r="L94" s="8">
        <v>1</v>
      </c>
      <c r="M94" s="11">
        <v>100000000000</v>
      </c>
      <c r="N94" s="11">
        <v>100000000000</v>
      </c>
      <c r="O94" s="8">
        <v>2</v>
      </c>
      <c r="P94" s="8">
        <v>17</v>
      </c>
      <c r="Q94" s="8">
        <v>2</v>
      </c>
      <c r="R94" s="8">
        <v>3</v>
      </c>
      <c r="S94" s="8">
        <v>2</v>
      </c>
      <c r="T94" s="10"/>
      <c r="U94" s="10"/>
      <c r="V94" s="10"/>
      <c r="W94" s="10"/>
      <c r="X94" s="8"/>
      <c r="Y94" s="8"/>
      <c r="Z94" s="8"/>
      <c r="AA94" s="8"/>
    </row>
    <row r="95" spans="1:27" ht="14.4" x14ac:dyDescent="0.55000000000000004">
      <c r="A95" s="6" t="s">
        <v>182</v>
      </c>
      <c r="B95" s="7">
        <v>2000</v>
      </c>
      <c r="C95" s="32" t="s">
        <v>183</v>
      </c>
      <c r="D95" s="16">
        <v>36715.40347222222</v>
      </c>
      <c r="E95" s="8" t="s">
        <v>184</v>
      </c>
      <c r="F95" s="8" t="s">
        <v>344</v>
      </c>
      <c r="G95" s="8">
        <v>0.32</v>
      </c>
      <c r="H95" s="8">
        <v>0</v>
      </c>
      <c r="I95" s="8">
        <v>0.08</v>
      </c>
      <c r="J95" s="8">
        <v>2</v>
      </c>
      <c r="K95" s="11">
        <v>450000000</v>
      </c>
      <c r="L95" s="8">
        <v>0</v>
      </c>
      <c r="M95" s="11">
        <v>450000000</v>
      </c>
      <c r="N95" s="11">
        <v>450000000</v>
      </c>
      <c r="O95" s="8">
        <v>2</v>
      </c>
      <c r="P95" s="8">
        <v>2.2999999999999998</v>
      </c>
      <c r="Q95" s="8">
        <v>0</v>
      </c>
      <c r="R95" s="8">
        <v>1</v>
      </c>
      <c r="S95" s="8">
        <v>1</v>
      </c>
      <c r="T95" s="10"/>
      <c r="U95" s="10"/>
      <c r="V95" s="10"/>
      <c r="W95" s="10"/>
      <c r="X95" s="10"/>
      <c r="Y95" s="10"/>
      <c r="Z95" s="10"/>
      <c r="AA95" s="10"/>
    </row>
    <row r="96" spans="1:27" ht="14.4" x14ac:dyDescent="0.55000000000000004">
      <c r="A96" s="6" t="s">
        <v>182</v>
      </c>
      <c r="B96" s="7">
        <v>2000</v>
      </c>
      <c r="C96" s="32" t="s">
        <v>185</v>
      </c>
      <c r="D96" s="16">
        <v>36747.958333333336</v>
      </c>
      <c r="E96" s="8" t="s">
        <v>186</v>
      </c>
      <c r="F96" s="8" t="s">
        <v>344</v>
      </c>
      <c r="G96" s="8">
        <v>3.43</v>
      </c>
      <c r="H96" s="8">
        <v>1</v>
      </c>
      <c r="I96" s="8">
        <v>2</v>
      </c>
      <c r="J96" s="8">
        <v>2</v>
      </c>
      <c r="K96" s="11">
        <v>10500000000</v>
      </c>
      <c r="L96" s="8">
        <v>0</v>
      </c>
      <c r="M96" s="11">
        <v>10500000000</v>
      </c>
      <c r="N96" s="11">
        <v>10500000000</v>
      </c>
      <c r="O96" s="8">
        <v>2</v>
      </c>
      <c r="P96" s="8">
        <v>16</v>
      </c>
      <c r="Q96" s="8">
        <v>1</v>
      </c>
      <c r="R96" s="8">
        <v>6</v>
      </c>
      <c r="S96" s="8">
        <v>2</v>
      </c>
      <c r="T96" s="8">
        <v>16</v>
      </c>
      <c r="U96" s="8">
        <v>0</v>
      </c>
      <c r="V96" s="8">
        <v>1</v>
      </c>
      <c r="W96" s="8">
        <v>2</v>
      </c>
      <c r="X96" s="10"/>
      <c r="Y96" s="10"/>
      <c r="Z96" s="10"/>
      <c r="AA96" s="10"/>
    </row>
    <row r="97" spans="1:27" ht="14.4" x14ac:dyDescent="0.55000000000000004">
      <c r="A97" s="6" t="s">
        <v>182</v>
      </c>
      <c r="B97" s="14">
        <v>2000</v>
      </c>
      <c r="C97" s="32" t="s">
        <v>187</v>
      </c>
      <c r="D97" s="9">
        <v>36756.336805555555</v>
      </c>
      <c r="E97" s="8" t="s">
        <v>188</v>
      </c>
      <c r="F97" s="8" t="s">
        <v>344</v>
      </c>
      <c r="G97" s="8"/>
      <c r="H97" s="8"/>
      <c r="I97" s="8"/>
      <c r="J97" s="8"/>
      <c r="K97" s="11"/>
      <c r="L97" s="8"/>
      <c r="M97" s="11"/>
      <c r="N97" s="11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spans="1:27" ht="14.4" x14ac:dyDescent="0.55000000000000004">
      <c r="A98" s="13" t="s">
        <v>189</v>
      </c>
      <c r="B98" s="24">
        <v>1997</v>
      </c>
      <c r="C98" s="32" t="s">
        <v>190</v>
      </c>
      <c r="D98" s="9">
        <v>35699.788888888892</v>
      </c>
      <c r="E98" s="8" t="s">
        <v>191</v>
      </c>
      <c r="F98" s="8" t="s">
        <v>350</v>
      </c>
      <c r="G98" s="8">
        <v>1</v>
      </c>
      <c r="H98" s="8">
        <v>0</v>
      </c>
      <c r="I98" s="10"/>
      <c r="J98" s="10"/>
      <c r="K98" s="11">
        <v>550000000</v>
      </c>
      <c r="L98" s="8">
        <v>1</v>
      </c>
      <c r="M98" s="12"/>
      <c r="N98" s="12"/>
      <c r="O98" s="10"/>
      <c r="P98" s="8">
        <v>12</v>
      </c>
      <c r="Q98" s="8">
        <v>1</v>
      </c>
      <c r="R98" s="10"/>
      <c r="S98" s="10"/>
      <c r="T98" s="8"/>
      <c r="U98" s="8">
        <v>11.3</v>
      </c>
      <c r="V98" s="8">
        <v>1</v>
      </c>
      <c r="W98" s="10"/>
      <c r="X98" s="10"/>
      <c r="Y98" s="10"/>
      <c r="Z98" s="10"/>
      <c r="AA98" s="10"/>
    </row>
    <row r="99" spans="1:27" ht="14.4" x14ac:dyDescent="0.55000000000000004">
      <c r="A99" s="25" t="s">
        <v>192</v>
      </c>
      <c r="B99" s="7">
        <v>2015</v>
      </c>
      <c r="C99" s="32" t="s">
        <v>130</v>
      </c>
      <c r="D99" s="9">
        <v>42261.029861111114</v>
      </c>
      <c r="E99" s="8" t="s">
        <v>193</v>
      </c>
      <c r="F99" s="8" t="s">
        <v>344</v>
      </c>
      <c r="G99" s="8">
        <v>9.1700000000000004E-2</v>
      </c>
      <c r="H99" s="8">
        <v>2</v>
      </c>
      <c r="I99" s="8">
        <v>1.67E-2</v>
      </c>
      <c r="J99" s="8">
        <v>2</v>
      </c>
      <c r="K99" s="11">
        <v>24493988</v>
      </c>
      <c r="L99" s="8">
        <v>0</v>
      </c>
      <c r="M99" s="12">
        <f>0.5*K99</f>
        <v>12246994</v>
      </c>
      <c r="N99" s="12">
        <f>0.5*K98</f>
        <v>275000000</v>
      </c>
      <c r="O99" s="8">
        <v>2</v>
      </c>
      <c r="P99" s="8">
        <v>3.59</v>
      </c>
      <c r="Q99" s="8">
        <v>1</v>
      </c>
      <c r="R99" s="8">
        <v>0.1</v>
      </c>
      <c r="S99" s="8">
        <v>2</v>
      </c>
      <c r="T99" s="10"/>
      <c r="U99" s="10"/>
      <c r="V99" s="10"/>
      <c r="W99" s="10"/>
      <c r="X99" s="10"/>
      <c r="Y99" s="10"/>
      <c r="Z99" s="10"/>
      <c r="AA99" s="10"/>
    </row>
    <row r="100" spans="1:27" ht="14.4" x14ac:dyDescent="0.55000000000000004">
      <c r="A100" s="6" t="s">
        <v>194</v>
      </c>
      <c r="B100" s="7">
        <v>1985</v>
      </c>
      <c r="C100" s="32" t="s">
        <v>195</v>
      </c>
      <c r="D100" s="9">
        <v>31365.089583333334</v>
      </c>
      <c r="E100" s="8" t="s">
        <v>196</v>
      </c>
      <c r="F100" s="8" t="s">
        <v>349</v>
      </c>
      <c r="G100" s="8">
        <v>0.33</v>
      </c>
      <c r="H100" s="8">
        <v>0</v>
      </c>
      <c r="I100" s="8">
        <v>0.02</v>
      </c>
      <c r="J100" s="8">
        <v>1</v>
      </c>
      <c r="K100" s="11">
        <v>35000000000</v>
      </c>
      <c r="L100" s="8">
        <v>0</v>
      </c>
      <c r="M100" s="11">
        <v>23000000000</v>
      </c>
      <c r="N100" s="11">
        <v>70000000000</v>
      </c>
      <c r="O100" s="8">
        <v>2</v>
      </c>
      <c r="P100" s="8">
        <v>15.8</v>
      </c>
      <c r="Q100" s="8">
        <v>2</v>
      </c>
      <c r="R100" s="8">
        <v>7.9</v>
      </c>
      <c r="S100" s="8">
        <v>2</v>
      </c>
      <c r="T100" s="8"/>
      <c r="U100" s="8"/>
      <c r="V100" s="8"/>
      <c r="W100" s="8"/>
      <c r="X100" s="8">
        <v>10</v>
      </c>
      <c r="Y100" s="8">
        <v>2</v>
      </c>
      <c r="Z100" s="8">
        <v>5</v>
      </c>
      <c r="AA100" s="8">
        <v>2</v>
      </c>
    </row>
    <row r="101" spans="1:27" ht="14.4" x14ac:dyDescent="0.55000000000000004">
      <c r="A101" s="6" t="s">
        <v>197</v>
      </c>
      <c r="B101" s="7">
        <v>1975</v>
      </c>
      <c r="C101" s="32" t="s">
        <v>198</v>
      </c>
      <c r="D101" s="9">
        <v>27444</v>
      </c>
      <c r="E101" s="8" t="s">
        <v>199</v>
      </c>
      <c r="F101" s="8" t="s">
        <v>344</v>
      </c>
      <c r="G101" s="8">
        <v>1</v>
      </c>
      <c r="H101" s="8">
        <v>2</v>
      </c>
      <c r="I101" s="8">
        <v>0.33329999999999999</v>
      </c>
      <c r="J101" s="8">
        <v>1</v>
      </c>
      <c r="K101" s="11">
        <v>2400000000</v>
      </c>
      <c r="L101" s="8">
        <v>1</v>
      </c>
      <c r="M101" s="12">
        <f t="shared" ref="M101:M103" si="7">0.5*K101</f>
        <v>1200000000</v>
      </c>
      <c r="N101" s="12">
        <v>1200000000</v>
      </c>
      <c r="O101" s="8">
        <v>2</v>
      </c>
      <c r="P101" s="8">
        <v>11</v>
      </c>
      <c r="Q101" s="8">
        <v>1</v>
      </c>
      <c r="R101" s="8">
        <v>1</v>
      </c>
      <c r="S101" s="8">
        <v>2</v>
      </c>
      <c r="T101" s="8">
        <v>10</v>
      </c>
      <c r="U101" s="8">
        <v>1</v>
      </c>
      <c r="V101" s="8">
        <v>1</v>
      </c>
      <c r="W101" s="8">
        <v>2</v>
      </c>
      <c r="X101" s="10"/>
      <c r="Y101" s="10"/>
      <c r="Z101" s="10"/>
      <c r="AA101" s="10"/>
    </row>
    <row r="102" spans="1:27" ht="14.4" x14ac:dyDescent="0.55000000000000004">
      <c r="A102" s="6" t="s">
        <v>200</v>
      </c>
      <c r="B102" s="7">
        <v>2008</v>
      </c>
      <c r="C102" s="32" t="s">
        <v>201</v>
      </c>
      <c r="D102" s="9">
        <v>39641.821527777778</v>
      </c>
      <c r="E102" s="8" t="s">
        <v>202</v>
      </c>
      <c r="F102" s="8" t="s">
        <v>344</v>
      </c>
      <c r="G102" s="8">
        <v>4</v>
      </c>
      <c r="H102" s="8">
        <v>1</v>
      </c>
      <c r="I102" s="8">
        <v>1</v>
      </c>
      <c r="J102" s="8">
        <v>2</v>
      </c>
      <c r="K102" s="11">
        <v>195000000000</v>
      </c>
      <c r="L102" s="8">
        <v>1</v>
      </c>
      <c r="M102" s="12">
        <f t="shared" si="7"/>
        <v>97500000000</v>
      </c>
      <c r="N102" s="12">
        <v>97500000000</v>
      </c>
      <c r="O102" s="8">
        <v>2</v>
      </c>
      <c r="P102" s="8">
        <v>16</v>
      </c>
      <c r="Q102" s="8">
        <v>0</v>
      </c>
      <c r="R102" s="8">
        <v>1</v>
      </c>
      <c r="S102" s="8">
        <v>2</v>
      </c>
      <c r="T102" s="8"/>
      <c r="U102" s="8"/>
      <c r="V102" s="8"/>
      <c r="W102" s="8"/>
      <c r="X102" s="10"/>
      <c r="Y102" s="10"/>
      <c r="Z102" s="10"/>
      <c r="AA102" s="10"/>
    </row>
    <row r="103" spans="1:27" ht="14.4" x14ac:dyDescent="0.55000000000000004">
      <c r="A103" s="6" t="s">
        <v>200</v>
      </c>
      <c r="B103" s="7">
        <v>2008</v>
      </c>
      <c r="C103" s="32" t="s">
        <v>203</v>
      </c>
      <c r="D103" s="9">
        <v>39641.989583333336</v>
      </c>
      <c r="E103" s="8" t="s">
        <v>204</v>
      </c>
      <c r="F103" s="8" t="s">
        <v>344</v>
      </c>
      <c r="G103" s="8">
        <v>908</v>
      </c>
      <c r="H103" s="8">
        <v>1</v>
      </c>
      <c r="I103" s="8">
        <v>1</v>
      </c>
      <c r="J103" s="8">
        <v>2</v>
      </c>
      <c r="K103" s="11">
        <v>965000000000</v>
      </c>
      <c r="L103" s="8">
        <v>1</v>
      </c>
      <c r="M103" s="12">
        <f t="shared" si="7"/>
        <v>482500000000</v>
      </c>
      <c r="N103" s="12">
        <v>482500000000</v>
      </c>
      <c r="O103" s="8">
        <v>2</v>
      </c>
      <c r="P103" s="8">
        <v>12</v>
      </c>
      <c r="Q103" s="8">
        <v>1</v>
      </c>
      <c r="R103" s="8">
        <v>8</v>
      </c>
      <c r="S103" s="8">
        <v>1</v>
      </c>
      <c r="T103" s="10"/>
      <c r="U103" s="10"/>
      <c r="V103" s="10"/>
      <c r="W103" s="10"/>
      <c r="X103" s="10"/>
      <c r="Y103" s="10"/>
      <c r="Z103" s="10"/>
      <c r="AA103" s="10"/>
    </row>
    <row r="104" spans="1:27" ht="14.4" x14ac:dyDescent="0.55000000000000004">
      <c r="A104" s="6" t="s">
        <v>205</v>
      </c>
      <c r="B104" s="7">
        <v>2014</v>
      </c>
      <c r="C104" s="32" t="s">
        <v>206</v>
      </c>
      <c r="D104" s="9">
        <v>41909.119444444441</v>
      </c>
      <c r="E104" s="8" t="s">
        <v>207</v>
      </c>
      <c r="F104" s="8" t="s">
        <v>347</v>
      </c>
      <c r="G104" s="8">
        <v>6</v>
      </c>
      <c r="H104" s="8">
        <v>1</v>
      </c>
      <c r="I104" s="8">
        <v>0</v>
      </c>
      <c r="J104" s="8">
        <v>1</v>
      </c>
      <c r="K104" s="11">
        <v>1000000000</v>
      </c>
      <c r="L104" s="8">
        <v>1</v>
      </c>
      <c r="M104" s="11">
        <v>400000000</v>
      </c>
      <c r="N104" s="11">
        <v>400000000</v>
      </c>
      <c r="O104" s="8">
        <v>2</v>
      </c>
      <c r="P104" s="8">
        <v>11</v>
      </c>
      <c r="Q104" s="8">
        <v>0</v>
      </c>
      <c r="R104" s="8">
        <v>1</v>
      </c>
      <c r="S104" s="8">
        <v>2</v>
      </c>
      <c r="T104" s="10"/>
      <c r="U104" s="10"/>
      <c r="V104" s="10"/>
      <c r="W104" s="10"/>
      <c r="X104" s="10"/>
      <c r="Y104" s="10"/>
      <c r="Z104" s="10"/>
      <c r="AA104" s="10"/>
    </row>
    <row r="105" spans="1:27" ht="14.4" x14ac:dyDescent="0.55000000000000004">
      <c r="A105" s="6" t="s">
        <v>208</v>
      </c>
      <c r="B105" s="7">
        <v>1991</v>
      </c>
      <c r="C105" s="32" t="s">
        <v>209</v>
      </c>
      <c r="D105" s="9">
        <v>33401.035416666666</v>
      </c>
      <c r="E105" s="8" t="s">
        <v>210</v>
      </c>
      <c r="F105" s="8" t="s">
        <v>351</v>
      </c>
      <c r="G105" s="8">
        <v>0.6</v>
      </c>
      <c r="H105" s="8">
        <v>2</v>
      </c>
      <c r="I105" s="8">
        <v>0.6</v>
      </c>
      <c r="J105" s="8">
        <v>1</v>
      </c>
      <c r="K105" s="11">
        <v>14000000000</v>
      </c>
      <c r="L105" s="8">
        <v>0</v>
      </c>
      <c r="M105" s="11">
        <v>14000000000</v>
      </c>
      <c r="N105" s="11">
        <v>14000000000</v>
      </c>
      <c r="O105" s="8">
        <v>1</v>
      </c>
      <c r="P105" s="8">
        <v>19</v>
      </c>
      <c r="Q105" s="8">
        <v>0</v>
      </c>
      <c r="R105" s="8">
        <v>3</v>
      </c>
      <c r="S105" s="8">
        <v>2</v>
      </c>
      <c r="T105" s="8"/>
      <c r="U105" s="8"/>
      <c r="V105" s="8"/>
      <c r="W105" s="8"/>
      <c r="X105" s="10"/>
      <c r="Y105" s="10"/>
      <c r="Z105" s="10"/>
      <c r="AA105" s="10"/>
    </row>
    <row r="106" spans="1:27" ht="14.4" x14ac:dyDescent="0.55000000000000004">
      <c r="A106" s="6" t="s">
        <v>208</v>
      </c>
      <c r="B106" s="7">
        <v>1991</v>
      </c>
      <c r="C106" s="32" t="s">
        <v>211</v>
      </c>
      <c r="D106" s="9">
        <v>33404.229166666664</v>
      </c>
      <c r="E106" s="8" t="s">
        <v>212</v>
      </c>
      <c r="F106" s="8" t="s">
        <v>354</v>
      </c>
      <c r="G106" s="8">
        <v>6.25</v>
      </c>
      <c r="H106" s="8">
        <v>0</v>
      </c>
      <c r="I106" s="8">
        <v>2.75</v>
      </c>
      <c r="J106" s="8">
        <v>0</v>
      </c>
      <c r="K106" s="11">
        <v>4300000000000</v>
      </c>
      <c r="L106" s="8">
        <v>0</v>
      </c>
      <c r="M106" s="11">
        <v>500000000000</v>
      </c>
      <c r="N106" s="11">
        <v>500000000000</v>
      </c>
      <c r="O106" s="8">
        <v>0</v>
      </c>
      <c r="P106" s="8">
        <v>40</v>
      </c>
      <c r="Q106" s="8">
        <v>0</v>
      </c>
      <c r="R106" s="8">
        <v>2</v>
      </c>
      <c r="S106" s="8">
        <v>2</v>
      </c>
      <c r="T106" s="8">
        <v>22</v>
      </c>
      <c r="U106" s="8">
        <v>0</v>
      </c>
      <c r="V106" s="8">
        <v>5</v>
      </c>
      <c r="W106" s="8">
        <v>0</v>
      </c>
      <c r="X106" s="8">
        <v>25</v>
      </c>
      <c r="Y106" s="8">
        <v>0</v>
      </c>
      <c r="Z106" s="8">
        <v>3</v>
      </c>
      <c r="AA106" s="8">
        <v>0</v>
      </c>
    </row>
    <row r="107" spans="1:27" ht="14.4" x14ac:dyDescent="0.55000000000000004">
      <c r="A107" s="6" t="s">
        <v>208</v>
      </c>
      <c r="B107" s="7">
        <v>1991</v>
      </c>
      <c r="C107" s="32" t="s">
        <v>211</v>
      </c>
      <c r="D107" s="9">
        <v>33404.229166666664</v>
      </c>
      <c r="E107" s="8" t="s">
        <v>212</v>
      </c>
      <c r="F107" s="8" t="s">
        <v>351</v>
      </c>
      <c r="G107" s="8">
        <v>9</v>
      </c>
      <c r="H107" s="8">
        <v>1</v>
      </c>
      <c r="I107" s="8">
        <v>4</v>
      </c>
      <c r="J107" s="8">
        <v>1</v>
      </c>
      <c r="K107" s="11">
        <v>6000000000000</v>
      </c>
      <c r="L107" s="8">
        <v>0</v>
      </c>
      <c r="M107" s="11">
        <v>4000000000000</v>
      </c>
      <c r="N107" s="11">
        <v>4000000000000</v>
      </c>
      <c r="O107" s="8">
        <v>1</v>
      </c>
      <c r="P107" s="8">
        <v>38</v>
      </c>
      <c r="Q107" s="8">
        <v>1</v>
      </c>
      <c r="R107" s="8">
        <v>3</v>
      </c>
      <c r="S107" s="8">
        <v>1</v>
      </c>
      <c r="T107" s="8">
        <v>25</v>
      </c>
      <c r="U107" s="8">
        <v>0</v>
      </c>
      <c r="V107" s="8">
        <v>5</v>
      </c>
      <c r="W107" s="8">
        <v>2</v>
      </c>
      <c r="X107" s="8"/>
      <c r="Y107" s="8"/>
      <c r="Z107" s="8"/>
      <c r="AA107" s="8"/>
    </row>
    <row r="108" spans="1:27" ht="14.4" x14ac:dyDescent="0.55000000000000004">
      <c r="A108" s="13" t="s">
        <v>213</v>
      </c>
      <c r="B108" s="14">
        <v>1996</v>
      </c>
      <c r="C108" s="32" t="s">
        <v>214</v>
      </c>
      <c r="D108" s="9">
        <v>35550.763194444444</v>
      </c>
      <c r="E108" s="8" t="s">
        <v>215</v>
      </c>
      <c r="F108" s="8" t="s">
        <v>344</v>
      </c>
      <c r="G108" s="8">
        <v>0.2833</v>
      </c>
      <c r="H108" s="8">
        <v>2</v>
      </c>
      <c r="I108" s="8">
        <v>0.125</v>
      </c>
      <c r="J108" s="8">
        <v>2</v>
      </c>
      <c r="K108" s="11">
        <v>797145000</v>
      </c>
      <c r="L108" s="8">
        <v>0</v>
      </c>
      <c r="M108" s="12">
        <f t="shared" ref="M108:M110" si="8">0.5*K108</f>
        <v>398572500</v>
      </c>
      <c r="N108" s="12">
        <v>398572500</v>
      </c>
      <c r="O108" s="8">
        <v>2</v>
      </c>
      <c r="P108" s="8">
        <v>8.5</v>
      </c>
      <c r="Q108" s="8">
        <v>0</v>
      </c>
      <c r="R108" s="8">
        <v>1</v>
      </c>
      <c r="S108" s="8">
        <v>2</v>
      </c>
      <c r="T108" s="10"/>
      <c r="U108" s="10"/>
      <c r="V108" s="10"/>
      <c r="W108" s="10"/>
      <c r="X108" s="10"/>
      <c r="Y108" s="10"/>
      <c r="Z108" s="10"/>
      <c r="AA108" s="10"/>
    </row>
    <row r="109" spans="1:27" ht="14.4" x14ac:dyDescent="0.55000000000000004">
      <c r="A109" s="13" t="s">
        <v>213</v>
      </c>
      <c r="B109" s="14">
        <v>1996</v>
      </c>
      <c r="C109" s="32" t="s">
        <v>95</v>
      </c>
      <c r="D109" s="9">
        <v>35366.628472222219</v>
      </c>
      <c r="E109" s="8" t="s">
        <v>216</v>
      </c>
      <c r="F109" s="8" t="s">
        <v>344</v>
      </c>
      <c r="G109" s="8">
        <v>0.13</v>
      </c>
      <c r="H109" s="8">
        <v>1</v>
      </c>
      <c r="I109" s="8">
        <v>0.8</v>
      </c>
      <c r="J109" s="8">
        <v>2</v>
      </c>
      <c r="K109" s="11">
        <v>32400000</v>
      </c>
      <c r="L109" s="8">
        <v>0</v>
      </c>
      <c r="M109" s="12">
        <f t="shared" si="8"/>
        <v>16200000</v>
      </c>
      <c r="N109" s="12">
        <v>16200000</v>
      </c>
      <c r="O109" s="8">
        <v>2</v>
      </c>
      <c r="P109" s="8">
        <v>9.5</v>
      </c>
      <c r="Q109" s="8">
        <v>0</v>
      </c>
      <c r="R109" s="8">
        <v>1</v>
      </c>
      <c r="S109" s="8">
        <v>2</v>
      </c>
      <c r="T109" s="8"/>
      <c r="U109" s="8"/>
      <c r="V109" s="8"/>
      <c r="W109" s="10"/>
      <c r="X109" s="10"/>
      <c r="Y109" s="10"/>
      <c r="Z109" s="10"/>
      <c r="AA109" s="10"/>
    </row>
    <row r="110" spans="1:27" ht="14.4" x14ac:dyDescent="0.55000000000000004">
      <c r="A110" s="13" t="s">
        <v>213</v>
      </c>
      <c r="B110" s="14">
        <v>1997</v>
      </c>
      <c r="C110" s="32" t="s">
        <v>217</v>
      </c>
      <c r="D110" s="9">
        <v>35757.96597222222</v>
      </c>
      <c r="E110" s="8" t="s">
        <v>218</v>
      </c>
      <c r="F110" s="8" t="s">
        <v>344</v>
      </c>
      <c r="G110" s="8">
        <v>2.1800000000000002</v>
      </c>
      <c r="H110" s="8">
        <v>2</v>
      </c>
      <c r="I110" s="8">
        <v>1.57</v>
      </c>
      <c r="J110" s="8">
        <v>2</v>
      </c>
      <c r="K110" s="11">
        <v>1660905000</v>
      </c>
      <c r="L110" s="8">
        <v>0</v>
      </c>
      <c r="M110" s="12">
        <f t="shared" si="8"/>
        <v>830452500</v>
      </c>
      <c r="N110" s="12">
        <v>830452500</v>
      </c>
      <c r="O110" s="8">
        <v>2</v>
      </c>
      <c r="P110" s="8">
        <v>13.5</v>
      </c>
      <c r="Q110" s="8">
        <v>0</v>
      </c>
      <c r="R110" s="8">
        <v>1</v>
      </c>
      <c r="S110" s="8">
        <v>2</v>
      </c>
      <c r="T110" s="10"/>
      <c r="U110" s="10"/>
      <c r="V110" s="10"/>
      <c r="W110" s="10"/>
      <c r="X110" s="10"/>
      <c r="Y110" s="10"/>
      <c r="Z110" s="10"/>
      <c r="AA110" s="10"/>
    </row>
    <row r="111" spans="1:27" ht="14.4" x14ac:dyDescent="0.55000000000000004">
      <c r="A111" s="6" t="s">
        <v>219</v>
      </c>
      <c r="B111" s="7">
        <v>1932</v>
      </c>
      <c r="C111" s="32" t="s">
        <v>220</v>
      </c>
      <c r="D111" s="9">
        <v>11789.583333333334</v>
      </c>
      <c r="E111" s="8" t="s">
        <v>221</v>
      </c>
      <c r="F111" s="8" t="s">
        <v>346</v>
      </c>
      <c r="G111" s="8">
        <v>18</v>
      </c>
      <c r="H111" s="8">
        <v>0</v>
      </c>
      <c r="I111" s="8">
        <v>1</v>
      </c>
      <c r="J111" s="8">
        <v>2</v>
      </c>
      <c r="K111" s="11">
        <v>10000000000000</v>
      </c>
      <c r="L111" s="8">
        <v>1</v>
      </c>
      <c r="M111" s="11">
        <v>5000000000000</v>
      </c>
      <c r="N111" s="11">
        <v>5000000000000</v>
      </c>
      <c r="O111" s="8">
        <v>2</v>
      </c>
      <c r="P111" s="8">
        <v>29</v>
      </c>
      <c r="Q111" s="8">
        <v>0</v>
      </c>
      <c r="R111" s="8">
        <v>2</v>
      </c>
      <c r="S111" s="8">
        <v>0</v>
      </c>
      <c r="T111" s="10"/>
      <c r="U111" s="10"/>
      <c r="V111" s="10"/>
      <c r="W111" s="10"/>
      <c r="X111" s="10"/>
      <c r="Y111" s="10"/>
      <c r="Z111" s="10"/>
      <c r="AA111" s="10"/>
    </row>
    <row r="112" spans="1:27" ht="14.4" x14ac:dyDescent="0.55000000000000004">
      <c r="A112" s="6" t="s">
        <v>222</v>
      </c>
      <c r="B112" s="14">
        <v>1989</v>
      </c>
      <c r="C112" s="32" t="s">
        <v>223</v>
      </c>
      <c r="D112" s="26">
        <v>32856.782638888886</v>
      </c>
      <c r="E112" s="8" t="s">
        <v>224</v>
      </c>
      <c r="F112" s="8" t="s">
        <v>344</v>
      </c>
      <c r="G112" s="8">
        <v>0.383333333</v>
      </c>
      <c r="H112" s="8">
        <v>0</v>
      </c>
      <c r="I112" s="8">
        <v>3.8333332999999997E-2</v>
      </c>
      <c r="J112" s="8">
        <v>2</v>
      </c>
      <c r="K112" s="11" t="s">
        <v>225</v>
      </c>
      <c r="L112" s="8">
        <v>0</v>
      </c>
      <c r="M112" s="11" t="s">
        <v>226</v>
      </c>
      <c r="N112" s="11" t="s">
        <v>226</v>
      </c>
      <c r="O112" s="8">
        <v>0</v>
      </c>
      <c r="P112" s="8">
        <v>9</v>
      </c>
      <c r="Q112" s="8">
        <v>0</v>
      </c>
      <c r="R112" s="8">
        <v>3</v>
      </c>
      <c r="S112" s="8">
        <v>1</v>
      </c>
      <c r="T112" s="10"/>
      <c r="U112" s="10"/>
      <c r="V112" s="10"/>
      <c r="W112" s="10"/>
      <c r="X112" s="10"/>
      <c r="Y112" s="10"/>
      <c r="Z112" s="10"/>
      <c r="AA112" s="10"/>
    </row>
    <row r="113" spans="1:27" ht="14.4" x14ac:dyDescent="0.55000000000000004">
      <c r="A113" s="6" t="s">
        <v>222</v>
      </c>
      <c r="B113" s="14">
        <v>1989</v>
      </c>
      <c r="C113" s="32" t="s">
        <v>227</v>
      </c>
      <c r="D113" s="27">
        <v>32857.533333333333</v>
      </c>
      <c r="E113" s="8" t="s">
        <v>228</v>
      </c>
      <c r="F113" s="8" t="s">
        <v>354</v>
      </c>
      <c r="G113" s="8">
        <v>1.03</v>
      </c>
      <c r="H113" s="8">
        <v>0</v>
      </c>
      <c r="I113" s="8"/>
      <c r="J113" s="8"/>
      <c r="K113" s="11">
        <v>21100000000</v>
      </c>
      <c r="L113" s="8">
        <v>0</v>
      </c>
      <c r="M113" s="11">
        <v>6100000000</v>
      </c>
      <c r="N113" s="11">
        <v>6100000000</v>
      </c>
      <c r="O113" s="8">
        <v>0</v>
      </c>
      <c r="P113" s="8">
        <v>12</v>
      </c>
      <c r="Q113" s="8">
        <v>0</v>
      </c>
      <c r="R113" s="8"/>
      <c r="S113" s="8"/>
      <c r="T113" s="10"/>
      <c r="U113" s="10"/>
      <c r="V113" s="10"/>
      <c r="W113" s="10"/>
      <c r="X113" s="10"/>
      <c r="Y113" s="10"/>
      <c r="Z113" s="10"/>
      <c r="AA113" s="10"/>
    </row>
    <row r="114" spans="1:27" ht="14.4" x14ac:dyDescent="0.55000000000000004">
      <c r="A114" s="6" t="s">
        <v>222</v>
      </c>
      <c r="B114" s="14">
        <v>1989</v>
      </c>
      <c r="C114" s="32" t="s">
        <v>229</v>
      </c>
      <c r="D114" s="27">
        <v>32861.627083333333</v>
      </c>
      <c r="E114" s="8" t="s">
        <v>230</v>
      </c>
      <c r="F114" s="8" t="s">
        <v>344</v>
      </c>
      <c r="G114" s="8">
        <v>0.15</v>
      </c>
      <c r="H114" s="8">
        <v>0</v>
      </c>
      <c r="I114" s="8">
        <v>1.4999999999999999E-2</v>
      </c>
      <c r="J114" s="8">
        <v>2</v>
      </c>
      <c r="K114" s="11" t="s">
        <v>231</v>
      </c>
      <c r="L114" s="8">
        <v>0</v>
      </c>
      <c r="M114" s="11" t="s">
        <v>105</v>
      </c>
      <c r="N114" s="11" t="s">
        <v>105</v>
      </c>
      <c r="O114" s="8">
        <v>0</v>
      </c>
      <c r="P114" s="8">
        <v>6.5</v>
      </c>
      <c r="Q114" s="8">
        <v>0</v>
      </c>
      <c r="R114" s="8">
        <v>2.5</v>
      </c>
      <c r="S114" s="8">
        <v>0</v>
      </c>
      <c r="T114" s="10"/>
      <c r="U114" s="10"/>
      <c r="V114" s="10"/>
      <c r="W114" s="10"/>
      <c r="X114" s="10"/>
      <c r="Y114" s="10"/>
      <c r="Z114" s="10"/>
      <c r="AA114" s="10"/>
    </row>
    <row r="115" spans="1:27" ht="14.4" x14ac:dyDescent="0.55000000000000004">
      <c r="A115" s="6" t="s">
        <v>222</v>
      </c>
      <c r="B115" s="7">
        <v>1990</v>
      </c>
      <c r="C115" s="32" t="s">
        <v>232</v>
      </c>
      <c r="D115" s="16">
        <v>32876.116666666669</v>
      </c>
      <c r="E115" s="8" t="s">
        <v>233</v>
      </c>
      <c r="F115" s="8" t="s">
        <v>344</v>
      </c>
      <c r="G115" s="8">
        <v>1.45</v>
      </c>
      <c r="H115" s="8">
        <v>0</v>
      </c>
      <c r="I115" s="8">
        <v>0.14499999999999999</v>
      </c>
      <c r="J115" s="8">
        <v>2</v>
      </c>
      <c r="K115" s="11" t="s">
        <v>234</v>
      </c>
      <c r="L115" s="8">
        <v>0</v>
      </c>
      <c r="M115" s="11" t="s">
        <v>356</v>
      </c>
      <c r="N115" s="11" t="s">
        <v>357</v>
      </c>
      <c r="O115" s="8">
        <v>2</v>
      </c>
      <c r="P115" s="8">
        <v>12</v>
      </c>
      <c r="Q115" s="8">
        <v>1</v>
      </c>
      <c r="R115" s="8">
        <v>2</v>
      </c>
      <c r="S115" s="8">
        <v>1</v>
      </c>
      <c r="T115" s="8">
        <v>8</v>
      </c>
      <c r="U115" s="8">
        <v>0</v>
      </c>
      <c r="V115" s="8">
        <v>2</v>
      </c>
      <c r="W115" s="8">
        <v>2</v>
      </c>
      <c r="X115" s="10"/>
      <c r="Y115" s="10"/>
      <c r="Z115" s="10"/>
      <c r="AA115" s="10"/>
    </row>
    <row r="116" spans="1:27" ht="14.4" x14ac:dyDescent="0.55000000000000004">
      <c r="A116" s="6" t="s">
        <v>222</v>
      </c>
      <c r="B116" s="7">
        <v>1990</v>
      </c>
      <c r="C116" s="32" t="s">
        <v>235</v>
      </c>
      <c r="D116" s="16">
        <v>32881.79791666667</v>
      </c>
      <c r="E116" s="8" t="s">
        <v>236</v>
      </c>
      <c r="F116" s="8" t="s">
        <v>344</v>
      </c>
      <c r="G116" s="8">
        <v>0.25</v>
      </c>
      <c r="H116" s="8">
        <v>0</v>
      </c>
      <c r="I116" s="8">
        <v>2.5000000000000001E-2</v>
      </c>
      <c r="J116" s="8">
        <v>2</v>
      </c>
      <c r="K116" s="11" t="s">
        <v>237</v>
      </c>
      <c r="L116" s="8">
        <v>0</v>
      </c>
      <c r="M116" s="11" t="s">
        <v>139</v>
      </c>
      <c r="N116" s="11" t="s">
        <v>358</v>
      </c>
      <c r="O116" s="8">
        <v>2</v>
      </c>
      <c r="P116" s="8">
        <v>11.5</v>
      </c>
      <c r="Q116" s="8">
        <v>1</v>
      </c>
      <c r="R116" s="8">
        <v>2.5</v>
      </c>
      <c r="S116" s="8">
        <v>1</v>
      </c>
      <c r="T116" s="8">
        <v>9</v>
      </c>
      <c r="U116" s="8">
        <v>0</v>
      </c>
      <c r="V116" s="8">
        <v>2.5</v>
      </c>
      <c r="W116" s="8">
        <v>0</v>
      </c>
      <c r="X116" s="10"/>
      <c r="Y116" s="10"/>
      <c r="Z116" s="10"/>
      <c r="AA116" s="10"/>
    </row>
    <row r="117" spans="1:27" ht="14.4" x14ac:dyDescent="0.55000000000000004">
      <c r="A117" s="6" t="s">
        <v>222</v>
      </c>
      <c r="B117" s="7">
        <v>1990</v>
      </c>
      <c r="C117" s="32" t="s">
        <v>238</v>
      </c>
      <c r="D117" s="16">
        <v>32890.324999999997</v>
      </c>
      <c r="E117" s="8" t="s">
        <v>239</v>
      </c>
      <c r="F117" s="8" t="s">
        <v>344</v>
      </c>
      <c r="G117" s="8">
        <v>0.21666666700000001</v>
      </c>
      <c r="H117" s="8">
        <v>0</v>
      </c>
      <c r="I117" s="8">
        <v>2.1666667000000001E-2</v>
      </c>
      <c r="J117" s="8">
        <v>2</v>
      </c>
      <c r="K117" s="11" t="s">
        <v>240</v>
      </c>
      <c r="L117" s="8">
        <v>0</v>
      </c>
      <c r="M117" s="11" t="s">
        <v>359</v>
      </c>
      <c r="N117" s="11" t="s">
        <v>360</v>
      </c>
      <c r="O117" s="8">
        <v>2</v>
      </c>
      <c r="P117" s="8">
        <v>11.5</v>
      </c>
      <c r="Q117" s="8">
        <v>0</v>
      </c>
      <c r="R117" s="8">
        <v>2.5</v>
      </c>
      <c r="S117" s="8">
        <v>1</v>
      </c>
      <c r="T117" s="10"/>
      <c r="U117" s="10"/>
      <c r="V117" s="10"/>
      <c r="W117" s="10"/>
      <c r="X117" s="10"/>
      <c r="Y117" s="10"/>
      <c r="Z117" s="10"/>
      <c r="AA117" s="10"/>
    </row>
    <row r="118" spans="1:27" ht="14.4" x14ac:dyDescent="0.55000000000000004">
      <c r="A118" s="6" t="s">
        <v>222</v>
      </c>
      <c r="B118" s="7">
        <v>1990</v>
      </c>
      <c r="C118" s="32" t="s">
        <v>241</v>
      </c>
      <c r="D118" s="16">
        <v>32919.542361111111</v>
      </c>
      <c r="E118" s="8" t="s">
        <v>242</v>
      </c>
      <c r="F118" s="8" t="s">
        <v>344</v>
      </c>
      <c r="G118" s="8">
        <v>0.33333333300000001</v>
      </c>
      <c r="H118" s="8">
        <v>0</v>
      </c>
      <c r="I118" s="8">
        <v>3.3333333E-2</v>
      </c>
      <c r="J118" s="8">
        <v>2</v>
      </c>
      <c r="K118" s="11" t="s">
        <v>243</v>
      </c>
      <c r="L118" s="8">
        <v>0</v>
      </c>
      <c r="M118" s="11" t="s">
        <v>361</v>
      </c>
      <c r="N118" s="11" t="s">
        <v>362</v>
      </c>
      <c r="O118" s="8">
        <v>2</v>
      </c>
      <c r="P118" s="8">
        <v>11</v>
      </c>
      <c r="Q118" s="8">
        <v>0</v>
      </c>
      <c r="R118" s="8">
        <v>2</v>
      </c>
      <c r="S118" s="8">
        <v>1</v>
      </c>
      <c r="T118" s="10"/>
      <c r="U118" s="10"/>
      <c r="V118" s="10"/>
      <c r="W118" s="10"/>
      <c r="X118" s="10"/>
      <c r="Y118" s="10"/>
      <c r="Z118" s="10"/>
      <c r="AA118" s="10"/>
    </row>
    <row r="119" spans="1:27" ht="14.4" x14ac:dyDescent="0.55000000000000004">
      <c r="A119" s="6" t="s">
        <v>222</v>
      </c>
      <c r="B119" s="7">
        <v>1990</v>
      </c>
      <c r="C119" s="32" t="s">
        <v>244</v>
      </c>
      <c r="D119" s="16">
        <v>32925.397222222222</v>
      </c>
      <c r="E119" s="8" t="s">
        <v>245</v>
      </c>
      <c r="F119" s="8" t="s">
        <v>344</v>
      </c>
      <c r="G119" s="8">
        <v>0.1</v>
      </c>
      <c r="H119" s="8">
        <v>0</v>
      </c>
      <c r="I119" s="8">
        <v>0.01</v>
      </c>
      <c r="J119" s="8">
        <v>2</v>
      </c>
      <c r="K119" s="11" t="s">
        <v>246</v>
      </c>
      <c r="L119" s="8">
        <v>0</v>
      </c>
      <c r="M119" s="11" t="s">
        <v>363</v>
      </c>
      <c r="N119" s="11" t="s">
        <v>45</v>
      </c>
      <c r="O119" s="8">
        <v>2</v>
      </c>
      <c r="P119" s="8">
        <v>10.5</v>
      </c>
      <c r="Q119" s="8">
        <v>0</v>
      </c>
      <c r="R119" s="8">
        <v>1.5</v>
      </c>
      <c r="S119" s="8">
        <v>1</v>
      </c>
      <c r="T119" s="8">
        <v>9</v>
      </c>
      <c r="U119" s="8">
        <v>1</v>
      </c>
      <c r="V119" s="8">
        <v>1.5</v>
      </c>
      <c r="W119" s="8">
        <v>1</v>
      </c>
      <c r="X119" s="10"/>
      <c r="Y119" s="10"/>
      <c r="Z119" s="10"/>
      <c r="AA119" s="10"/>
    </row>
    <row r="120" spans="1:27" ht="14.4" x14ac:dyDescent="0.55000000000000004">
      <c r="A120" s="6" t="s">
        <v>222</v>
      </c>
      <c r="B120" s="7">
        <v>1990</v>
      </c>
      <c r="C120" s="32" t="s">
        <v>247</v>
      </c>
      <c r="D120" s="16">
        <v>32928.586805555555</v>
      </c>
      <c r="E120" s="8" t="s">
        <v>248</v>
      </c>
      <c r="F120" s="8" t="s">
        <v>344</v>
      </c>
      <c r="G120" s="8">
        <v>6.6666666999999999E-2</v>
      </c>
      <c r="H120" s="8">
        <v>0</v>
      </c>
      <c r="I120" s="8">
        <v>6.6666670000000003E-3</v>
      </c>
      <c r="J120" s="8">
        <v>2</v>
      </c>
      <c r="K120" s="11" t="s">
        <v>110</v>
      </c>
      <c r="L120" s="8">
        <v>0</v>
      </c>
      <c r="M120" s="11" t="s">
        <v>364</v>
      </c>
      <c r="N120" s="11" t="s">
        <v>164</v>
      </c>
      <c r="O120" s="8">
        <v>2</v>
      </c>
      <c r="P120" s="8">
        <v>8.5</v>
      </c>
      <c r="Q120" s="8">
        <v>1</v>
      </c>
      <c r="R120" s="8">
        <v>2</v>
      </c>
      <c r="S120" s="8">
        <v>2</v>
      </c>
      <c r="T120" s="10"/>
      <c r="U120" s="10"/>
      <c r="V120" s="10"/>
      <c r="W120" s="10"/>
      <c r="X120" s="10"/>
      <c r="Y120" s="10"/>
      <c r="Z120" s="10"/>
      <c r="AA120" s="10"/>
    </row>
    <row r="121" spans="1:27" ht="14.4" x14ac:dyDescent="0.55000000000000004">
      <c r="A121" s="6" t="s">
        <v>222</v>
      </c>
      <c r="B121" s="7">
        <v>1990</v>
      </c>
      <c r="C121" s="32" t="s">
        <v>249</v>
      </c>
      <c r="D121" s="16">
        <v>32932.782638888886</v>
      </c>
      <c r="E121" s="8" t="s">
        <v>250</v>
      </c>
      <c r="F121" s="8" t="s">
        <v>344</v>
      </c>
      <c r="G121" s="8">
        <v>8.3333332999999996E-2</v>
      </c>
      <c r="H121" s="8">
        <v>0</v>
      </c>
      <c r="I121" s="8">
        <v>8.3333330000000001E-3</v>
      </c>
      <c r="J121" s="8">
        <v>2</v>
      </c>
      <c r="K121" s="11" t="s">
        <v>251</v>
      </c>
      <c r="L121" s="8">
        <v>0</v>
      </c>
      <c r="M121" s="11" t="s">
        <v>365</v>
      </c>
      <c r="N121" s="11" t="s">
        <v>33</v>
      </c>
      <c r="O121" s="8">
        <v>2</v>
      </c>
      <c r="P121" s="8">
        <v>8.5</v>
      </c>
      <c r="Q121" s="8">
        <v>1</v>
      </c>
      <c r="R121" s="8">
        <v>2.5</v>
      </c>
      <c r="S121" s="8">
        <v>1</v>
      </c>
      <c r="T121" s="10"/>
      <c r="U121" s="10"/>
      <c r="V121" s="10"/>
      <c r="W121" s="10"/>
      <c r="X121" s="10"/>
      <c r="Y121" s="10"/>
      <c r="Z121" s="10"/>
      <c r="AA121" s="10"/>
    </row>
    <row r="122" spans="1:27" ht="14.4" x14ac:dyDescent="0.55000000000000004">
      <c r="A122" s="6" t="s">
        <v>222</v>
      </c>
      <c r="B122" s="7">
        <v>1990</v>
      </c>
      <c r="C122" s="32" t="s">
        <v>252</v>
      </c>
      <c r="D122" s="16">
        <v>32937.23541666667</v>
      </c>
      <c r="E122" s="8" t="s">
        <v>253</v>
      </c>
      <c r="F122" s="8" t="s">
        <v>344</v>
      </c>
      <c r="G122" s="8">
        <v>0.133333333</v>
      </c>
      <c r="H122" s="8">
        <v>0</v>
      </c>
      <c r="I122" s="8">
        <v>1.3333332999999999E-2</v>
      </c>
      <c r="J122" s="8">
        <v>2</v>
      </c>
      <c r="K122" s="11" t="s">
        <v>254</v>
      </c>
      <c r="L122" s="8">
        <v>0</v>
      </c>
      <c r="M122" s="11" t="s">
        <v>366</v>
      </c>
      <c r="N122" s="11" t="s">
        <v>367</v>
      </c>
      <c r="O122" s="8">
        <v>2</v>
      </c>
      <c r="P122" s="8">
        <v>12.5</v>
      </c>
      <c r="Q122" s="8">
        <v>0</v>
      </c>
      <c r="R122" s="8">
        <v>3</v>
      </c>
      <c r="S122" s="8">
        <v>2</v>
      </c>
      <c r="T122" s="10"/>
      <c r="U122" s="10"/>
      <c r="V122" s="10"/>
      <c r="W122" s="10"/>
      <c r="X122" s="10"/>
      <c r="Y122" s="10"/>
      <c r="Z122" s="10"/>
      <c r="AA122" s="10"/>
    </row>
    <row r="123" spans="1:27" ht="14.4" x14ac:dyDescent="0.55000000000000004">
      <c r="A123" s="6" t="s">
        <v>222</v>
      </c>
      <c r="B123" s="7">
        <v>1990</v>
      </c>
      <c r="C123" s="32" t="s">
        <v>255</v>
      </c>
      <c r="D123" s="16">
        <v>33002.785416666666</v>
      </c>
      <c r="E123" s="8" t="s">
        <v>256</v>
      </c>
      <c r="F123" s="8" t="s">
        <v>344</v>
      </c>
      <c r="G123" s="8">
        <v>0.16666666699999999</v>
      </c>
      <c r="H123" s="8">
        <v>0</v>
      </c>
      <c r="I123" s="8">
        <v>8.3333333999999995E-2</v>
      </c>
      <c r="J123" s="8">
        <v>2</v>
      </c>
      <c r="K123" s="11" t="s">
        <v>257</v>
      </c>
      <c r="L123" s="8">
        <v>0</v>
      </c>
      <c r="M123" s="11" t="s">
        <v>267</v>
      </c>
      <c r="N123" s="11" t="s">
        <v>368</v>
      </c>
      <c r="O123" s="8">
        <v>2</v>
      </c>
      <c r="P123" s="8">
        <v>10.5</v>
      </c>
      <c r="Q123" s="8">
        <v>0</v>
      </c>
      <c r="R123" s="8">
        <v>2.5</v>
      </c>
      <c r="S123" s="8">
        <v>2</v>
      </c>
      <c r="T123" s="10"/>
      <c r="U123" s="10"/>
      <c r="V123" s="10"/>
      <c r="W123" s="10"/>
      <c r="X123" s="10"/>
      <c r="Y123" s="10"/>
      <c r="Z123" s="10"/>
      <c r="AA123" s="10"/>
    </row>
    <row r="124" spans="1:27" ht="14.4" x14ac:dyDescent="0.55000000000000004">
      <c r="A124" s="6" t="s">
        <v>222</v>
      </c>
      <c r="B124" s="7">
        <v>1990</v>
      </c>
      <c r="C124" s="32" t="s">
        <v>258</v>
      </c>
      <c r="D124" s="16">
        <v>32946.782638888886</v>
      </c>
      <c r="E124" s="8" t="s">
        <v>259</v>
      </c>
      <c r="F124" s="8" t="s">
        <v>344</v>
      </c>
      <c r="G124" s="8">
        <v>0.233333333</v>
      </c>
      <c r="H124" s="8">
        <v>0</v>
      </c>
      <c r="I124" s="8">
        <v>2.3333333000000001E-2</v>
      </c>
      <c r="J124" s="8">
        <v>2</v>
      </c>
      <c r="K124" s="11" t="s">
        <v>260</v>
      </c>
      <c r="L124" s="8">
        <v>0</v>
      </c>
      <c r="M124" s="11" t="s">
        <v>369</v>
      </c>
      <c r="N124" s="11" t="s">
        <v>370</v>
      </c>
      <c r="O124" s="8">
        <v>2</v>
      </c>
      <c r="P124" s="8">
        <v>7</v>
      </c>
      <c r="Q124" s="8">
        <v>1</v>
      </c>
      <c r="R124" s="8">
        <v>2</v>
      </c>
      <c r="S124" s="8">
        <v>2</v>
      </c>
      <c r="T124" s="10"/>
      <c r="U124" s="10"/>
      <c r="V124" s="10"/>
      <c r="W124" s="10"/>
      <c r="X124" s="10"/>
      <c r="Y124" s="10"/>
      <c r="Z124" s="10"/>
      <c r="AA124" s="10"/>
    </row>
    <row r="125" spans="1:27" ht="14.4" x14ac:dyDescent="0.55000000000000004">
      <c r="A125" s="6" t="s">
        <v>222</v>
      </c>
      <c r="B125" s="7">
        <v>1990</v>
      </c>
      <c r="C125" s="32" t="s">
        <v>261</v>
      </c>
      <c r="D125" s="16">
        <v>32955.544444444444</v>
      </c>
      <c r="E125" s="8" t="s">
        <v>262</v>
      </c>
      <c r="F125" s="8" t="s">
        <v>344</v>
      </c>
      <c r="G125" s="8">
        <v>0.133333333</v>
      </c>
      <c r="H125" s="8">
        <v>0</v>
      </c>
      <c r="I125" s="8">
        <v>1.3333332999999999E-2</v>
      </c>
      <c r="J125" s="8">
        <v>2</v>
      </c>
      <c r="K125" s="11" t="s">
        <v>231</v>
      </c>
      <c r="L125" s="8">
        <v>0</v>
      </c>
      <c r="M125" s="11" t="s">
        <v>371</v>
      </c>
      <c r="N125" s="11" t="s">
        <v>111</v>
      </c>
      <c r="O125" s="8">
        <v>2</v>
      </c>
      <c r="P125" s="8">
        <v>9</v>
      </c>
      <c r="Q125" s="8">
        <v>0</v>
      </c>
      <c r="R125" s="8">
        <v>1.5</v>
      </c>
      <c r="S125" s="8">
        <v>1</v>
      </c>
      <c r="T125" s="10"/>
      <c r="U125" s="10"/>
      <c r="V125" s="10"/>
      <c r="W125" s="10"/>
      <c r="X125" s="10"/>
      <c r="Y125" s="10"/>
      <c r="Z125" s="10"/>
      <c r="AA125" s="10"/>
    </row>
    <row r="126" spans="1:27" ht="14.4" x14ac:dyDescent="0.55000000000000004">
      <c r="A126" s="6" t="s">
        <v>222</v>
      </c>
      <c r="B126" s="7">
        <v>1990</v>
      </c>
      <c r="C126" s="32" t="s">
        <v>263</v>
      </c>
      <c r="D126" s="16">
        <v>32961.814583333333</v>
      </c>
      <c r="E126" s="8" t="s">
        <v>264</v>
      </c>
      <c r="F126" s="8" t="s">
        <v>344</v>
      </c>
      <c r="G126" s="8">
        <v>0.116666667</v>
      </c>
      <c r="H126" s="8">
        <v>0</v>
      </c>
      <c r="I126" s="8">
        <v>1.1666667E-2</v>
      </c>
      <c r="J126" s="8">
        <v>2</v>
      </c>
      <c r="K126" s="11" t="s">
        <v>92</v>
      </c>
      <c r="L126" s="8">
        <v>0</v>
      </c>
      <c r="M126" s="11" t="s">
        <v>372</v>
      </c>
      <c r="N126" s="11" t="s">
        <v>240</v>
      </c>
      <c r="O126" s="8">
        <v>2</v>
      </c>
      <c r="P126" s="8">
        <v>12</v>
      </c>
      <c r="Q126" s="8">
        <v>2</v>
      </c>
      <c r="R126" s="8">
        <v>3</v>
      </c>
      <c r="S126" s="8">
        <v>2</v>
      </c>
      <c r="T126" s="10"/>
      <c r="U126" s="10"/>
      <c r="V126" s="10"/>
      <c r="W126" s="10"/>
      <c r="X126" s="10"/>
      <c r="Y126" s="10"/>
      <c r="Z126" s="10"/>
      <c r="AA126" s="10"/>
    </row>
    <row r="127" spans="1:27" ht="14.4" x14ac:dyDescent="0.55000000000000004">
      <c r="A127" s="6" t="s">
        <v>222</v>
      </c>
      <c r="B127" s="14">
        <v>1990</v>
      </c>
      <c r="C127" s="32" t="s">
        <v>265</v>
      </c>
      <c r="D127" s="16">
        <v>32970.099305555559</v>
      </c>
      <c r="E127" s="8" t="s">
        <v>266</v>
      </c>
      <c r="F127" s="8" t="s">
        <v>344</v>
      </c>
      <c r="G127" s="8">
        <v>0.116666667</v>
      </c>
      <c r="H127" s="8">
        <v>0</v>
      </c>
      <c r="I127" s="8">
        <v>5.8333334000000001E-2</v>
      </c>
      <c r="J127" s="8">
        <v>2</v>
      </c>
      <c r="K127" s="11" t="s">
        <v>267</v>
      </c>
      <c r="L127" s="8">
        <v>0</v>
      </c>
      <c r="M127" s="11" t="s">
        <v>334</v>
      </c>
      <c r="N127" s="11" t="s">
        <v>373</v>
      </c>
      <c r="O127" s="8">
        <v>2</v>
      </c>
      <c r="P127" s="8">
        <v>9</v>
      </c>
      <c r="Q127" s="8">
        <v>0</v>
      </c>
      <c r="R127" s="8">
        <v>2</v>
      </c>
      <c r="S127" s="8">
        <v>2</v>
      </c>
      <c r="T127" s="10"/>
      <c r="U127" s="10"/>
      <c r="V127" s="10"/>
      <c r="W127" s="10"/>
      <c r="X127" s="10"/>
      <c r="Y127" s="10"/>
      <c r="Z127" s="10"/>
      <c r="AA127" s="10"/>
    </row>
    <row r="128" spans="1:27" ht="14.4" x14ac:dyDescent="0.55000000000000004">
      <c r="A128" s="6" t="s">
        <v>222</v>
      </c>
      <c r="B128" s="14">
        <v>1990</v>
      </c>
      <c r="C128" s="32" t="s">
        <v>268</v>
      </c>
      <c r="D128" s="16">
        <v>32978.992361111108</v>
      </c>
      <c r="E128" s="8" t="s">
        <v>269</v>
      </c>
      <c r="F128" s="8" t="s">
        <v>344</v>
      </c>
      <c r="G128" s="8">
        <v>0.133333333</v>
      </c>
      <c r="H128" s="8">
        <v>0</v>
      </c>
      <c r="I128" s="8">
        <v>6.6666666999999999E-2</v>
      </c>
      <c r="J128" s="8">
        <v>2</v>
      </c>
      <c r="K128" s="11" t="s">
        <v>251</v>
      </c>
      <c r="L128" s="8">
        <v>0</v>
      </c>
      <c r="M128" s="11" t="s">
        <v>365</v>
      </c>
      <c r="N128" s="11" t="s">
        <v>33</v>
      </c>
      <c r="O128" s="8">
        <v>2</v>
      </c>
      <c r="P128" s="8">
        <v>10</v>
      </c>
      <c r="Q128" s="8">
        <v>0</v>
      </c>
      <c r="R128" s="8">
        <v>2</v>
      </c>
      <c r="S128" s="8">
        <v>0</v>
      </c>
      <c r="T128" s="8">
        <v>12</v>
      </c>
      <c r="U128" s="8">
        <v>0</v>
      </c>
      <c r="V128" s="8">
        <v>3</v>
      </c>
      <c r="W128" s="8">
        <v>2</v>
      </c>
      <c r="X128" s="10"/>
      <c r="Y128" s="10"/>
      <c r="Z128" s="10"/>
      <c r="AA128" s="10"/>
    </row>
    <row r="129" spans="1:27" ht="14.4" x14ac:dyDescent="0.55000000000000004">
      <c r="A129" s="6" t="s">
        <v>222</v>
      </c>
      <c r="B129" s="14">
        <v>1990</v>
      </c>
      <c r="C129" s="32" t="s">
        <v>270</v>
      </c>
      <c r="D129" s="16">
        <v>32984.757638888892</v>
      </c>
      <c r="E129" s="8" t="s">
        <v>271</v>
      </c>
      <c r="F129" s="8" t="s">
        <v>344</v>
      </c>
      <c r="G129" s="8">
        <v>6.6666666999999999E-2</v>
      </c>
      <c r="H129" s="8">
        <v>0</v>
      </c>
      <c r="I129" s="8">
        <v>3.3333333999999999E-2</v>
      </c>
      <c r="J129" s="8">
        <v>2</v>
      </c>
      <c r="K129" s="11" t="s">
        <v>272</v>
      </c>
      <c r="L129" s="8">
        <v>0</v>
      </c>
      <c r="M129" s="11" t="s">
        <v>374</v>
      </c>
      <c r="N129" s="11" t="s">
        <v>375</v>
      </c>
      <c r="O129" s="8">
        <v>2</v>
      </c>
      <c r="P129" s="8">
        <v>10</v>
      </c>
      <c r="Q129" s="8">
        <v>1</v>
      </c>
      <c r="R129" s="8">
        <v>2.5</v>
      </c>
      <c r="S129" s="8">
        <v>1</v>
      </c>
      <c r="T129" s="8">
        <v>12</v>
      </c>
      <c r="U129" s="8">
        <v>0</v>
      </c>
      <c r="V129" s="8">
        <v>3</v>
      </c>
      <c r="W129" s="8">
        <v>2</v>
      </c>
      <c r="X129" s="10"/>
      <c r="Y129" s="10"/>
      <c r="Z129" s="10"/>
      <c r="AA129" s="10"/>
    </row>
    <row r="130" spans="1:27" ht="14.4" x14ac:dyDescent="0.55000000000000004">
      <c r="A130" s="6" t="s">
        <v>222</v>
      </c>
      <c r="B130" s="7">
        <v>2009</v>
      </c>
      <c r="C130" s="32" t="s">
        <v>273</v>
      </c>
      <c r="D130" s="16">
        <v>39895.273611111108</v>
      </c>
      <c r="E130" s="8" t="s">
        <v>274</v>
      </c>
      <c r="F130" s="8" t="s">
        <v>345</v>
      </c>
      <c r="G130" s="8">
        <v>0.83</v>
      </c>
      <c r="H130" s="8">
        <v>1</v>
      </c>
      <c r="I130" s="8">
        <v>0.28999999999999998</v>
      </c>
      <c r="J130" s="8"/>
      <c r="K130" s="11">
        <v>9600000000</v>
      </c>
      <c r="L130" s="10"/>
      <c r="M130" s="12"/>
      <c r="N130" s="12"/>
      <c r="O130" s="10"/>
      <c r="P130" s="8">
        <v>12.9</v>
      </c>
      <c r="Q130" s="8">
        <v>0</v>
      </c>
      <c r="R130" s="8">
        <v>2</v>
      </c>
      <c r="S130" s="8">
        <v>1</v>
      </c>
      <c r="T130" s="10"/>
      <c r="U130" s="10"/>
      <c r="V130" s="10"/>
      <c r="W130" s="10"/>
      <c r="X130" s="10"/>
      <c r="Y130" s="10"/>
      <c r="Z130" s="10"/>
      <c r="AA130" s="10"/>
    </row>
    <row r="131" spans="1:27" ht="14.4" x14ac:dyDescent="0.55000000000000004">
      <c r="A131" s="6" t="s">
        <v>222</v>
      </c>
      <c r="B131" s="7">
        <v>2009</v>
      </c>
      <c r="C131" s="32" t="s">
        <v>275</v>
      </c>
      <c r="D131" s="16">
        <v>39895.520833333336</v>
      </c>
      <c r="E131" s="8" t="s">
        <v>276</v>
      </c>
      <c r="F131" s="8" t="s">
        <v>345</v>
      </c>
      <c r="G131" s="8">
        <v>0.32</v>
      </c>
      <c r="H131" s="8">
        <v>1</v>
      </c>
      <c r="I131" s="8">
        <v>0.04</v>
      </c>
      <c r="J131" s="8"/>
      <c r="K131" s="11">
        <v>4400000000</v>
      </c>
      <c r="L131" s="10"/>
      <c r="M131" s="12"/>
      <c r="N131" s="12"/>
      <c r="O131" s="10"/>
      <c r="P131" s="8">
        <v>14.9</v>
      </c>
      <c r="Q131" s="8">
        <v>0</v>
      </c>
      <c r="R131" s="8">
        <v>2</v>
      </c>
      <c r="S131" s="8">
        <v>1</v>
      </c>
      <c r="T131" s="10"/>
      <c r="U131" s="10"/>
      <c r="V131" s="10"/>
      <c r="W131" s="10"/>
      <c r="X131" s="10"/>
      <c r="Y131" s="10"/>
      <c r="Z131" s="10"/>
      <c r="AA131" s="10"/>
    </row>
    <row r="132" spans="1:27" ht="14.4" x14ac:dyDescent="0.55000000000000004">
      <c r="A132" s="6" t="s">
        <v>222</v>
      </c>
      <c r="B132" s="7">
        <v>2009</v>
      </c>
      <c r="C132" s="32" t="s">
        <v>277</v>
      </c>
      <c r="D132" s="16">
        <v>39896.152777777781</v>
      </c>
      <c r="E132" s="8" t="s">
        <v>278</v>
      </c>
      <c r="F132" s="8" t="s">
        <v>345</v>
      </c>
      <c r="G132" s="8">
        <v>0.24</v>
      </c>
      <c r="H132" s="8">
        <v>1</v>
      </c>
      <c r="I132" s="8">
        <v>0.04</v>
      </c>
      <c r="J132" s="8"/>
      <c r="K132" s="11">
        <v>15100000000</v>
      </c>
      <c r="L132" s="10"/>
      <c r="M132" s="12"/>
      <c r="N132" s="12"/>
      <c r="O132" s="10"/>
      <c r="P132" s="8">
        <v>18.3</v>
      </c>
      <c r="Q132" s="8">
        <v>0</v>
      </c>
      <c r="R132" s="8">
        <v>2</v>
      </c>
      <c r="S132" s="8">
        <v>1</v>
      </c>
      <c r="T132" s="10"/>
      <c r="U132" s="10"/>
      <c r="V132" s="10"/>
      <c r="W132" s="10"/>
      <c r="X132" s="10"/>
      <c r="Y132" s="10"/>
      <c r="Z132" s="10"/>
      <c r="AA132" s="10"/>
    </row>
    <row r="133" spans="1:27" ht="14.4" x14ac:dyDescent="0.55000000000000004">
      <c r="A133" s="6" t="s">
        <v>222</v>
      </c>
      <c r="B133" s="7">
        <v>2009</v>
      </c>
      <c r="C133" s="32" t="s">
        <v>279</v>
      </c>
      <c r="D133" s="16">
        <v>39898.69027777778</v>
      </c>
      <c r="E133" s="8" t="s">
        <v>280</v>
      </c>
      <c r="F133" s="8" t="s">
        <v>345</v>
      </c>
      <c r="G133" s="8">
        <v>0.21</v>
      </c>
      <c r="H133" s="8">
        <v>1</v>
      </c>
      <c r="I133" s="8">
        <v>0.04</v>
      </c>
      <c r="J133" s="8"/>
      <c r="K133" s="11">
        <v>4600000000</v>
      </c>
      <c r="L133" s="10"/>
      <c r="M133" s="12"/>
      <c r="N133" s="12"/>
      <c r="O133" s="10"/>
      <c r="P133" s="8">
        <v>18.100000000000001</v>
      </c>
      <c r="Q133" s="8">
        <v>0</v>
      </c>
      <c r="R133" s="8">
        <v>2</v>
      </c>
      <c r="S133" s="8">
        <v>1</v>
      </c>
      <c r="T133" s="10"/>
      <c r="U133" s="10"/>
      <c r="V133" s="10"/>
      <c r="W133" s="10"/>
      <c r="X133" s="10"/>
      <c r="Y133" s="10"/>
      <c r="Z133" s="10"/>
      <c r="AA133" s="10"/>
    </row>
    <row r="134" spans="1:27" ht="14.4" x14ac:dyDescent="0.55000000000000004">
      <c r="A134" s="6" t="s">
        <v>222</v>
      </c>
      <c r="B134" s="7">
        <v>2009</v>
      </c>
      <c r="C134" s="32" t="s">
        <v>281</v>
      </c>
      <c r="D134" s="16">
        <v>39899.324305555558</v>
      </c>
      <c r="E134" s="8" t="s">
        <v>282</v>
      </c>
      <c r="F134" s="8" t="s">
        <v>345</v>
      </c>
      <c r="G134" s="8">
        <v>1.78</v>
      </c>
      <c r="H134" s="8">
        <v>1</v>
      </c>
      <c r="I134" s="8">
        <v>0.72</v>
      </c>
      <c r="J134" s="8"/>
      <c r="K134" s="11">
        <v>13200000000</v>
      </c>
      <c r="L134" s="10"/>
      <c r="M134" s="12"/>
      <c r="N134" s="12"/>
      <c r="O134" s="10"/>
      <c r="P134" s="8">
        <v>12.9</v>
      </c>
      <c r="Q134" s="8">
        <v>0</v>
      </c>
      <c r="R134" s="8">
        <v>2</v>
      </c>
      <c r="S134" s="8">
        <v>1</v>
      </c>
      <c r="T134" s="10"/>
      <c r="U134" s="10"/>
      <c r="V134" s="10"/>
      <c r="W134" s="10"/>
      <c r="X134" s="10"/>
      <c r="Y134" s="10"/>
      <c r="Z134" s="10"/>
      <c r="AA134" s="10"/>
    </row>
    <row r="135" spans="1:27" ht="14.4" x14ac:dyDescent="0.55000000000000004">
      <c r="A135" s="6" t="s">
        <v>222</v>
      </c>
      <c r="B135" s="7">
        <v>2009</v>
      </c>
      <c r="C135" s="32" t="s">
        <v>283</v>
      </c>
      <c r="D135" s="16">
        <v>39907.581944444442</v>
      </c>
      <c r="E135" s="8" t="s">
        <v>284</v>
      </c>
      <c r="F135" s="8" t="s">
        <v>345</v>
      </c>
      <c r="G135" s="8">
        <v>0.76</v>
      </c>
      <c r="H135" s="8">
        <v>1</v>
      </c>
      <c r="I135" s="8">
        <v>0.49</v>
      </c>
      <c r="J135" s="8"/>
      <c r="K135" s="11">
        <v>7800000000</v>
      </c>
      <c r="L135" s="10"/>
      <c r="M135" s="12"/>
      <c r="N135" s="12"/>
      <c r="O135" s="10"/>
      <c r="P135" s="8">
        <v>14.9</v>
      </c>
      <c r="Q135" s="8">
        <v>0</v>
      </c>
      <c r="R135" s="8">
        <v>2</v>
      </c>
      <c r="S135" s="8">
        <v>1</v>
      </c>
      <c r="T135" s="10"/>
      <c r="U135" s="10"/>
      <c r="V135" s="10"/>
      <c r="W135" s="10"/>
      <c r="X135" s="10"/>
      <c r="Y135" s="10"/>
      <c r="Z135" s="10"/>
      <c r="AA135" s="10"/>
    </row>
    <row r="136" spans="1:27" ht="14.4" x14ac:dyDescent="0.55000000000000004">
      <c r="A136" s="6" t="s">
        <v>285</v>
      </c>
      <c r="B136" s="7">
        <v>2002</v>
      </c>
      <c r="C136" s="32" t="s">
        <v>286</v>
      </c>
      <c r="D136" s="9">
        <v>37563.591666666667</v>
      </c>
      <c r="E136" s="8" t="s">
        <v>287</v>
      </c>
      <c r="F136" s="8" t="s">
        <v>344</v>
      </c>
      <c r="G136" s="8">
        <v>0.75</v>
      </c>
      <c r="H136" s="8">
        <v>0</v>
      </c>
      <c r="I136" s="8">
        <v>8.3000000000000004E-2</v>
      </c>
      <c r="J136" s="8"/>
      <c r="K136" s="11">
        <v>423000000000</v>
      </c>
      <c r="L136" s="8">
        <v>0</v>
      </c>
      <c r="M136" s="11">
        <v>423000000000</v>
      </c>
      <c r="N136" s="11">
        <v>423000000000</v>
      </c>
      <c r="O136" s="8">
        <v>2</v>
      </c>
      <c r="P136" s="8">
        <v>20.6</v>
      </c>
      <c r="Q136" s="8">
        <v>0</v>
      </c>
      <c r="R136" s="8">
        <v>1</v>
      </c>
      <c r="S136" s="8">
        <v>2</v>
      </c>
      <c r="T136" s="8"/>
      <c r="U136" s="8"/>
      <c r="V136" s="8"/>
      <c r="W136" s="8"/>
      <c r="X136" s="10"/>
      <c r="Y136" s="10"/>
      <c r="Z136" s="10"/>
      <c r="AA136" s="10"/>
    </row>
    <row r="137" spans="1:27" ht="14.4" x14ac:dyDescent="0.55000000000000004">
      <c r="A137" s="6" t="s">
        <v>288</v>
      </c>
      <c r="B137" s="14">
        <v>1995</v>
      </c>
      <c r="C137" s="32" t="s">
        <v>289</v>
      </c>
      <c r="D137" s="9">
        <v>34983.333333333336</v>
      </c>
      <c r="E137" s="8" t="s">
        <v>290</v>
      </c>
      <c r="F137" s="8" t="s">
        <v>344</v>
      </c>
      <c r="G137" s="8">
        <v>8</v>
      </c>
      <c r="H137" s="8">
        <v>0</v>
      </c>
      <c r="I137" s="8">
        <v>0.5</v>
      </c>
      <c r="J137" s="8">
        <v>2</v>
      </c>
      <c r="K137" s="11">
        <v>7500000000</v>
      </c>
      <c r="L137" s="8">
        <v>0</v>
      </c>
      <c r="M137" s="11">
        <v>7500000000</v>
      </c>
      <c r="N137" s="11">
        <v>7500000000</v>
      </c>
      <c r="O137" s="8">
        <v>2</v>
      </c>
      <c r="P137" s="8">
        <v>11</v>
      </c>
      <c r="Q137" s="8">
        <v>0</v>
      </c>
      <c r="R137" s="8">
        <v>1</v>
      </c>
      <c r="S137" s="8">
        <v>1</v>
      </c>
      <c r="T137" s="8"/>
      <c r="U137" s="10"/>
      <c r="V137" s="10"/>
      <c r="W137" s="10"/>
      <c r="X137" s="10"/>
      <c r="Y137" s="10"/>
      <c r="Z137" s="10"/>
      <c r="AA137" s="10"/>
    </row>
    <row r="138" spans="1:27" ht="14.4" x14ac:dyDescent="0.55000000000000004">
      <c r="A138" s="6" t="s">
        <v>288</v>
      </c>
      <c r="B138" s="14">
        <v>1995</v>
      </c>
      <c r="C138" s="32" t="s">
        <v>132</v>
      </c>
      <c r="D138" s="9">
        <v>34986.125</v>
      </c>
      <c r="E138" s="8" t="s">
        <v>291</v>
      </c>
      <c r="F138" s="8" t="s">
        <v>344</v>
      </c>
      <c r="G138" s="8">
        <v>5</v>
      </c>
      <c r="H138" s="8">
        <v>0</v>
      </c>
      <c r="I138" s="8">
        <v>0.5</v>
      </c>
      <c r="J138" s="8">
        <v>2</v>
      </c>
      <c r="K138" s="11">
        <v>9000000000</v>
      </c>
      <c r="L138" s="8">
        <v>0</v>
      </c>
      <c r="M138" s="11">
        <v>9000000000</v>
      </c>
      <c r="N138" s="11">
        <v>9000000000</v>
      </c>
      <c r="O138" s="8">
        <v>2</v>
      </c>
      <c r="P138" s="8">
        <v>11</v>
      </c>
      <c r="Q138" s="8">
        <v>0</v>
      </c>
      <c r="R138" s="8">
        <v>1</v>
      </c>
      <c r="S138" s="8">
        <v>1</v>
      </c>
      <c r="T138" s="8"/>
      <c r="U138" s="10"/>
      <c r="V138" s="10"/>
      <c r="W138" s="10"/>
      <c r="X138" s="10"/>
      <c r="Y138" s="10"/>
      <c r="Z138" s="10"/>
      <c r="AA138" s="10"/>
    </row>
    <row r="139" spans="1:27" ht="14.4" x14ac:dyDescent="0.55000000000000004">
      <c r="A139" s="6" t="s">
        <v>288</v>
      </c>
      <c r="B139" s="14">
        <v>1996</v>
      </c>
      <c r="C139" s="32" t="s">
        <v>292</v>
      </c>
      <c r="D139" s="9">
        <v>35232.743055555555</v>
      </c>
      <c r="E139" s="8" t="s">
        <v>293</v>
      </c>
      <c r="F139" s="8" t="s">
        <v>351</v>
      </c>
      <c r="G139" s="8">
        <v>6.5</v>
      </c>
      <c r="H139" s="8">
        <v>2</v>
      </c>
      <c r="I139" s="8">
        <v>1.95</v>
      </c>
      <c r="J139" s="8">
        <v>2</v>
      </c>
      <c r="K139" s="11">
        <v>5000000000</v>
      </c>
      <c r="L139" s="8">
        <v>0</v>
      </c>
      <c r="M139" s="11">
        <f>0.2*K139</f>
        <v>1000000000</v>
      </c>
      <c r="N139" s="11">
        <v>1000000000</v>
      </c>
      <c r="O139" s="8">
        <v>1</v>
      </c>
      <c r="P139" s="8">
        <v>8</v>
      </c>
      <c r="Q139" s="8">
        <v>0</v>
      </c>
      <c r="R139" s="8">
        <v>1</v>
      </c>
      <c r="S139" s="8">
        <v>1</v>
      </c>
      <c r="T139" s="8"/>
      <c r="U139" s="8"/>
      <c r="V139" s="8"/>
      <c r="W139" s="8"/>
      <c r="X139" s="10"/>
      <c r="Y139" s="10"/>
      <c r="Z139" s="10"/>
      <c r="AA139" s="10"/>
    </row>
    <row r="140" spans="1:27" ht="14.4" x14ac:dyDescent="0.55000000000000004">
      <c r="A140" s="6" t="s">
        <v>294</v>
      </c>
      <c r="B140" s="7">
        <v>1902</v>
      </c>
      <c r="C140" s="32" t="s">
        <v>295</v>
      </c>
      <c r="D140" s="9">
        <v>1029.2916666666667</v>
      </c>
      <c r="E140" s="8" t="s">
        <v>296</v>
      </c>
      <c r="F140" s="8" t="s">
        <v>342</v>
      </c>
      <c r="G140" s="8">
        <v>19</v>
      </c>
      <c r="H140" s="8">
        <v>0</v>
      </c>
      <c r="I140" s="8">
        <v>2</v>
      </c>
      <c r="J140" s="8">
        <v>1</v>
      </c>
      <c r="K140" s="11">
        <v>35000000000000</v>
      </c>
      <c r="L140" s="8">
        <v>1</v>
      </c>
      <c r="M140" s="11">
        <v>18000000000000</v>
      </c>
      <c r="N140" s="11">
        <v>18000000000000</v>
      </c>
      <c r="O140" s="8">
        <v>2</v>
      </c>
      <c r="P140" s="8">
        <v>28</v>
      </c>
      <c r="Q140" s="8">
        <v>1</v>
      </c>
      <c r="R140" s="8">
        <v>14</v>
      </c>
      <c r="S140" s="8">
        <v>2</v>
      </c>
      <c r="T140" s="10"/>
      <c r="U140" s="10"/>
      <c r="V140" s="10"/>
      <c r="W140" s="10"/>
      <c r="X140" s="10"/>
      <c r="Y140" s="10"/>
      <c r="Z140" s="10"/>
      <c r="AA140" s="10"/>
    </row>
    <row r="141" spans="1:27" ht="14.4" x14ac:dyDescent="0.55000000000000004">
      <c r="A141" s="13" t="s">
        <v>297</v>
      </c>
      <c r="B141" s="7">
        <v>2009</v>
      </c>
      <c r="C141" s="32" t="s">
        <v>298</v>
      </c>
      <c r="D141" s="9">
        <v>39976.083333333336</v>
      </c>
      <c r="E141" s="8" t="s">
        <v>299</v>
      </c>
      <c r="F141" s="8" t="s">
        <v>354</v>
      </c>
      <c r="G141" s="8">
        <v>101.5</v>
      </c>
      <c r="H141" s="8">
        <v>2</v>
      </c>
      <c r="I141" s="8"/>
      <c r="J141" s="8"/>
      <c r="K141" s="11">
        <v>400000000000</v>
      </c>
      <c r="L141" s="8">
        <v>2</v>
      </c>
      <c r="M141" s="12"/>
      <c r="N141" s="12"/>
      <c r="O141" s="8"/>
      <c r="P141" s="8">
        <v>21</v>
      </c>
      <c r="Q141" s="8">
        <v>0</v>
      </c>
      <c r="R141" s="8"/>
      <c r="S141" s="8"/>
      <c r="T141" s="8"/>
      <c r="U141" s="8"/>
      <c r="V141" s="8"/>
      <c r="W141" s="8"/>
      <c r="X141" s="8"/>
      <c r="Y141" s="8"/>
      <c r="Z141" s="8"/>
      <c r="AA141" s="8"/>
    </row>
    <row r="142" spans="1:27" ht="14.4" x14ac:dyDescent="0.55000000000000004">
      <c r="A142" s="6" t="s">
        <v>300</v>
      </c>
      <c r="B142" s="7">
        <v>2011</v>
      </c>
      <c r="C142" s="32" t="s">
        <v>301</v>
      </c>
      <c r="D142" s="9">
        <v>40569.229166666664</v>
      </c>
      <c r="E142" s="8" t="s">
        <v>302</v>
      </c>
      <c r="F142" s="8" t="s">
        <v>346</v>
      </c>
      <c r="G142" s="8">
        <v>6</v>
      </c>
      <c r="H142" s="8">
        <v>0</v>
      </c>
      <c r="I142" s="8">
        <v>8</v>
      </c>
      <c r="J142" s="8">
        <v>0</v>
      </c>
      <c r="K142" s="11">
        <v>14400000000</v>
      </c>
      <c r="L142" s="8">
        <v>1</v>
      </c>
      <c r="M142" s="11">
        <v>91000000000</v>
      </c>
      <c r="N142" s="11">
        <v>26300000000</v>
      </c>
      <c r="O142" s="8">
        <v>0</v>
      </c>
      <c r="P142" s="8">
        <v>8.5</v>
      </c>
      <c r="Q142" s="8">
        <v>0</v>
      </c>
      <c r="R142" s="8">
        <v>3.5</v>
      </c>
      <c r="S142" s="8"/>
      <c r="T142" s="10"/>
      <c r="U142" s="10"/>
      <c r="V142" s="10"/>
      <c r="W142" s="10"/>
      <c r="X142" s="10"/>
      <c r="Y142" s="10"/>
      <c r="Z142" s="10"/>
      <c r="AA142" s="10"/>
    </row>
    <row r="143" spans="1:27" ht="14.4" x14ac:dyDescent="0.55000000000000004">
      <c r="A143" s="6" t="s">
        <v>300</v>
      </c>
      <c r="B143" s="14">
        <v>2011</v>
      </c>
      <c r="C143" s="32" t="s">
        <v>303</v>
      </c>
      <c r="D143" s="9">
        <v>40570.277777777781</v>
      </c>
      <c r="E143" s="8" t="s">
        <v>304</v>
      </c>
      <c r="F143" s="8" t="s">
        <v>346</v>
      </c>
      <c r="G143" s="8">
        <v>1.7</v>
      </c>
      <c r="H143" s="8"/>
      <c r="I143" s="8">
        <v>0.6</v>
      </c>
      <c r="J143" s="8">
        <v>0</v>
      </c>
      <c r="K143" s="11">
        <v>2400000000</v>
      </c>
      <c r="L143" s="8">
        <v>0</v>
      </c>
      <c r="M143" s="11">
        <v>1820000000</v>
      </c>
      <c r="N143" s="11">
        <v>6700000000</v>
      </c>
      <c r="O143" s="8">
        <v>0</v>
      </c>
      <c r="P143" s="8">
        <v>8.5</v>
      </c>
      <c r="Q143" s="8">
        <v>0</v>
      </c>
      <c r="R143" s="8">
        <v>1</v>
      </c>
      <c r="S143" s="8">
        <v>0</v>
      </c>
      <c r="T143" s="10"/>
      <c r="U143" s="10"/>
      <c r="V143" s="10"/>
      <c r="W143" s="10"/>
      <c r="X143" s="10"/>
      <c r="Y143" s="10"/>
      <c r="Z143" s="10"/>
      <c r="AA143" s="10"/>
    </row>
    <row r="144" spans="1:27" ht="14.4" x14ac:dyDescent="0.55000000000000004">
      <c r="A144" s="6" t="s">
        <v>305</v>
      </c>
      <c r="B144" s="7">
        <v>1999</v>
      </c>
      <c r="C144" s="32" t="s">
        <v>306</v>
      </c>
      <c r="D144" s="9">
        <v>36269.84375</v>
      </c>
      <c r="E144" s="8" t="s">
        <v>307</v>
      </c>
      <c r="F144" s="8" t="s">
        <v>376</v>
      </c>
      <c r="G144" s="8">
        <v>3</v>
      </c>
      <c r="H144" s="8">
        <v>0</v>
      </c>
      <c r="I144" s="8"/>
      <c r="J144" s="8"/>
      <c r="K144" s="11">
        <v>27000000000</v>
      </c>
      <c r="L144" s="8">
        <v>2</v>
      </c>
      <c r="M144" s="11"/>
      <c r="N144" s="11"/>
      <c r="O144" s="8"/>
      <c r="P144" s="8">
        <v>6</v>
      </c>
      <c r="Q144" s="8">
        <v>2</v>
      </c>
      <c r="R144" s="8"/>
      <c r="S144" s="8"/>
      <c r="T144" s="10"/>
      <c r="U144" s="10"/>
      <c r="V144" s="10"/>
      <c r="W144" s="10"/>
      <c r="X144" s="8">
        <v>14</v>
      </c>
      <c r="Y144" s="8">
        <v>1</v>
      </c>
      <c r="Z144" s="10"/>
      <c r="AA144" s="10"/>
    </row>
    <row r="145" spans="1:27" ht="14.4" x14ac:dyDescent="0.55000000000000004">
      <c r="A145" s="28" t="s">
        <v>308</v>
      </c>
      <c r="B145" s="7">
        <v>1979</v>
      </c>
      <c r="C145" s="32" t="s">
        <v>309</v>
      </c>
      <c r="D145" s="9">
        <v>28971.165277777778</v>
      </c>
      <c r="E145" s="8" t="s">
        <v>310</v>
      </c>
      <c r="F145" s="8" t="s">
        <v>343</v>
      </c>
      <c r="G145" s="8">
        <v>0.102777778</v>
      </c>
      <c r="H145" s="8">
        <v>0</v>
      </c>
      <c r="I145" s="8">
        <v>0</v>
      </c>
      <c r="J145" s="8"/>
      <c r="K145" s="11">
        <v>1248750000</v>
      </c>
      <c r="L145" s="8">
        <v>1</v>
      </c>
      <c r="M145" s="11">
        <v>1387500000</v>
      </c>
      <c r="N145" s="11">
        <v>1387500000</v>
      </c>
      <c r="O145" s="8"/>
      <c r="P145" s="8">
        <v>14</v>
      </c>
      <c r="Q145" s="8">
        <v>0</v>
      </c>
      <c r="R145" s="8">
        <v>0.9</v>
      </c>
      <c r="S145" s="8">
        <v>2</v>
      </c>
      <c r="T145" s="8"/>
      <c r="U145" s="8"/>
      <c r="V145" s="8"/>
      <c r="W145" s="8"/>
      <c r="X145" s="10"/>
      <c r="Y145" s="10"/>
      <c r="Z145" s="10"/>
      <c r="AA145" s="10"/>
    </row>
    <row r="146" spans="1:27" ht="14.4" x14ac:dyDescent="0.55000000000000004">
      <c r="A146" s="6" t="s">
        <v>311</v>
      </c>
      <c r="B146" s="7">
        <v>1992</v>
      </c>
      <c r="C146" s="32" t="s">
        <v>312</v>
      </c>
      <c r="D146" s="9">
        <v>33782.62777777778</v>
      </c>
      <c r="E146" s="8" t="s">
        <v>313</v>
      </c>
      <c r="F146" s="8" t="s">
        <v>348</v>
      </c>
      <c r="G146" s="8">
        <v>4</v>
      </c>
      <c r="H146" s="8">
        <v>0</v>
      </c>
      <c r="I146" s="8"/>
      <c r="J146" s="8"/>
      <c r="K146" s="11">
        <v>8400000000</v>
      </c>
      <c r="L146" s="8">
        <v>1</v>
      </c>
      <c r="M146" s="12"/>
      <c r="N146" s="12"/>
      <c r="O146" s="8"/>
      <c r="P146" s="8">
        <v>14.5</v>
      </c>
      <c r="Q146" s="8">
        <v>0</v>
      </c>
      <c r="R146" s="8"/>
      <c r="S146" s="8"/>
      <c r="T146" s="10"/>
      <c r="U146" s="10"/>
      <c r="V146" s="10"/>
      <c r="W146" s="10"/>
      <c r="X146" s="8"/>
      <c r="Y146" s="8"/>
      <c r="Z146" s="8"/>
      <c r="AA146" s="8"/>
    </row>
    <row r="147" spans="1:27" ht="14.4" x14ac:dyDescent="0.55000000000000004">
      <c r="A147" s="6" t="s">
        <v>311</v>
      </c>
      <c r="B147" s="7">
        <v>1992</v>
      </c>
      <c r="C147" s="32" t="s">
        <v>187</v>
      </c>
      <c r="D147" s="9">
        <v>33835.029166666667</v>
      </c>
      <c r="E147" s="8" t="s">
        <v>314</v>
      </c>
      <c r="F147" s="8" t="s">
        <v>348</v>
      </c>
      <c r="G147" s="8">
        <v>3.46</v>
      </c>
      <c r="H147" s="8">
        <v>0</v>
      </c>
      <c r="I147" s="8"/>
      <c r="J147" s="8"/>
      <c r="K147" s="11">
        <v>36000000000</v>
      </c>
      <c r="L147" s="8">
        <v>1</v>
      </c>
      <c r="M147" s="12"/>
      <c r="N147" s="12"/>
      <c r="O147" s="8"/>
      <c r="P147" s="8">
        <v>13.7</v>
      </c>
      <c r="Q147" s="8">
        <v>0</v>
      </c>
      <c r="R147" s="8"/>
      <c r="S147" s="8"/>
      <c r="T147" s="10"/>
      <c r="U147" s="10"/>
      <c r="V147" s="10"/>
      <c r="W147" s="10"/>
      <c r="X147" s="8"/>
      <c r="Y147" s="8"/>
      <c r="Z147" s="8"/>
      <c r="AA147" s="8"/>
    </row>
    <row r="148" spans="1:27" ht="14.4" x14ac:dyDescent="0.55000000000000004">
      <c r="A148" s="6" t="s">
        <v>311</v>
      </c>
      <c r="B148" s="7">
        <v>1992</v>
      </c>
      <c r="C148" s="32" t="s">
        <v>315</v>
      </c>
      <c r="D148" s="9">
        <v>33864.335416666669</v>
      </c>
      <c r="E148" s="8" t="s">
        <v>316</v>
      </c>
      <c r="F148" s="8" t="s">
        <v>348</v>
      </c>
      <c r="G148" s="8">
        <v>3.6</v>
      </c>
      <c r="H148" s="8">
        <v>0</v>
      </c>
      <c r="I148" s="8"/>
      <c r="J148" s="8"/>
      <c r="K148" s="11">
        <v>39000000000</v>
      </c>
      <c r="L148" s="8">
        <v>1</v>
      </c>
      <c r="M148" s="12"/>
      <c r="N148" s="12"/>
      <c r="O148" s="8"/>
      <c r="P148" s="8">
        <v>13.9</v>
      </c>
      <c r="Q148" s="8">
        <v>0</v>
      </c>
      <c r="R148" s="8"/>
      <c r="S148" s="8"/>
      <c r="T148" s="10"/>
      <c r="U148" s="10"/>
      <c r="V148" s="10"/>
      <c r="W148" s="10"/>
      <c r="X148" s="8"/>
      <c r="Y148" s="8"/>
      <c r="Z148" s="8"/>
      <c r="AA148" s="8"/>
    </row>
    <row r="149" spans="1:27" ht="14.4" x14ac:dyDescent="0.55000000000000004">
      <c r="A149" s="6" t="s">
        <v>317</v>
      </c>
      <c r="B149" s="7">
        <v>2003</v>
      </c>
      <c r="C149" s="32" t="s">
        <v>318</v>
      </c>
      <c r="D149" s="9">
        <v>37716.30091435185</v>
      </c>
      <c r="E149" s="8" t="s">
        <v>319</v>
      </c>
      <c r="F149" s="8" t="s">
        <v>346</v>
      </c>
      <c r="G149" s="8">
        <v>1.0800000000000001E-2</v>
      </c>
      <c r="H149" s="8">
        <v>0</v>
      </c>
      <c r="I149" s="8">
        <v>8.0999999999999996E-3</v>
      </c>
      <c r="J149" s="8">
        <v>0</v>
      </c>
      <c r="K149" s="11">
        <v>125000000</v>
      </c>
      <c r="L149" s="8">
        <v>0</v>
      </c>
      <c r="M149" s="11">
        <v>15000000</v>
      </c>
      <c r="N149" s="11">
        <v>15000000</v>
      </c>
      <c r="O149" s="8">
        <v>1</v>
      </c>
      <c r="P149" s="8">
        <v>7</v>
      </c>
      <c r="Q149" s="8"/>
      <c r="R149" s="8"/>
      <c r="S149" s="8"/>
      <c r="T149" s="10"/>
      <c r="U149" s="10"/>
      <c r="V149" s="10"/>
      <c r="W149" s="10"/>
      <c r="X149" s="10"/>
      <c r="Y149" s="10"/>
      <c r="Z149" s="10"/>
      <c r="AA149" s="10"/>
    </row>
    <row r="150" spans="1:27" ht="14.4" x14ac:dyDescent="0.55000000000000004">
      <c r="A150" s="6" t="s">
        <v>320</v>
      </c>
      <c r="B150" s="7">
        <v>2001</v>
      </c>
      <c r="C150" s="32" t="s">
        <v>321</v>
      </c>
      <c r="D150" s="9">
        <v>37107.708333333336</v>
      </c>
      <c r="E150" s="8" t="s">
        <v>322</v>
      </c>
      <c r="F150" s="8" t="s">
        <v>348</v>
      </c>
      <c r="G150" s="8">
        <v>420</v>
      </c>
      <c r="H150" s="8">
        <v>0</v>
      </c>
      <c r="I150" s="8">
        <v>12</v>
      </c>
      <c r="J150" s="8">
        <v>0</v>
      </c>
      <c r="K150" s="11">
        <v>6300000000</v>
      </c>
      <c r="L150" s="8">
        <v>0</v>
      </c>
      <c r="M150" s="11">
        <v>3600000000</v>
      </c>
      <c r="N150" s="11">
        <v>3600000000</v>
      </c>
      <c r="O150" s="8">
        <v>0</v>
      </c>
      <c r="P150" s="8">
        <v>8.4</v>
      </c>
      <c r="Q150" s="8">
        <v>0</v>
      </c>
      <c r="R150" s="8"/>
      <c r="S150" s="8"/>
      <c r="T150" s="10"/>
      <c r="U150" s="10"/>
      <c r="V150" s="10"/>
      <c r="W150" s="10"/>
      <c r="X150" s="10"/>
      <c r="Y150" s="10"/>
      <c r="Z150" s="10"/>
      <c r="AA150" s="10"/>
    </row>
    <row r="151" spans="1:27" ht="14.4" x14ac:dyDescent="0.55000000000000004">
      <c r="A151" s="6" t="s">
        <v>320</v>
      </c>
      <c r="B151" s="7">
        <v>2006</v>
      </c>
      <c r="C151" s="32" t="s">
        <v>148</v>
      </c>
      <c r="D151" s="9">
        <v>38946.216666666667</v>
      </c>
      <c r="E151" s="8" t="s">
        <v>323</v>
      </c>
      <c r="F151" s="8" t="s">
        <v>348</v>
      </c>
      <c r="G151" s="8">
        <v>6</v>
      </c>
      <c r="H151" s="8">
        <v>1</v>
      </c>
      <c r="I151" s="8"/>
      <c r="J151" s="8"/>
      <c r="K151" s="11">
        <v>24900000000</v>
      </c>
      <c r="L151" s="8">
        <v>0</v>
      </c>
      <c r="M151" s="11">
        <f>0.13*K151</f>
        <v>3237000000</v>
      </c>
      <c r="N151" s="11">
        <v>3237000000</v>
      </c>
      <c r="O151" s="8">
        <v>0</v>
      </c>
      <c r="P151" s="8">
        <v>17</v>
      </c>
      <c r="Q151" s="8">
        <v>1</v>
      </c>
      <c r="R151" s="8"/>
      <c r="S151" s="8"/>
      <c r="T151" s="10"/>
      <c r="U151" s="10"/>
      <c r="V151" s="10"/>
      <c r="W151" s="10"/>
      <c r="X151" s="10"/>
      <c r="Y151" s="10"/>
      <c r="Z151" s="10"/>
      <c r="AA151" s="10"/>
    </row>
    <row r="152" spans="1:27" ht="14.4" x14ac:dyDescent="0.55000000000000004">
      <c r="A152" s="6" t="s">
        <v>320</v>
      </c>
      <c r="B152" s="7">
        <v>2013</v>
      </c>
      <c r="C152" s="32" t="s">
        <v>324</v>
      </c>
      <c r="D152" s="9">
        <v>41469.574305555558</v>
      </c>
      <c r="E152" s="8" t="s">
        <v>325</v>
      </c>
      <c r="F152" s="8" t="s">
        <v>349</v>
      </c>
      <c r="G152" s="8">
        <v>1</v>
      </c>
      <c r="H152" s="8">
        <v>0</v>
      </c>
      <c r="I152" s="8">
        <v>0.02</v>
      </c>
      <c r="J152" s="8">
        <v>1</v>
      </c>
      <c r="K152" s="11">
        <v>672000000</v>
      </c>
      <c r="L152" s="8">
        <v>0</v>
      </c>
      <c r="M152" s="11">
        <f>2*K152/3</f>
        <v>448000000</v>
      </c>
      <c r="N152" s="11">
        <f>2*K152</f>
        <v>1344000000</v>
      </c>
      <c r="O152" s="8">
        <v>2</v>
      </c>
      <c r="P152" s="8">
        <v>13.3</v>
      </c>
      <c r="Q152" s="8">
        <v>2</v>
      </c>
      <c r="R152" s="8">
        <v>6.65</v>
      </c>
      <c r="S152" s="8">
        <v>2</v>
      </c>
      <c r="T152" s="10"/>
      <c r="U152" s="10"/>
      <c r="V152" s="10"/>
      <c r="W152" s="10"/>
      <c r="X152" s="10"/>
      <c r="Y152" s="10"/>
      <c r="Z152" s="10"/>
      <c r="AA152" s="10"/>
    </row>
    <row r="153" spans="1:27" ht="14.4" x14ac:dyDescent="0.55000000000000004">
      <c r="A153" s="6" t="s">
        <v>320</v>
      </c>
      <c r="B153" s="7">
        <v>2014</v>
      </c>
      <c r="C153" s="32" t="s">
        <v>326</v>
      </c>
      <c r="D153" s="9">
        <v>41671.925000000003</v>
      </c>
      <c r="E153" s="8" t="s">
        <v>327</v>
      </c>
      <c r="F153" s="8" t="s">
        <v>349</v>
      </c>
      <c r="G153" s="8">
        <v>0.15</v>
      </c>
      <c r="H153" s="8">
        <v>0</v>
      </c>
      <c r="I153" s="8">
        <v>0.02</v>
      </c>
      <c r="J153" s="8">
        <v>1</v>
      </c>
      <c r="K153" s="11">
        <v>5310000000</v>
      </c>
      <c r="L153" s="8">
        <v>1</v>
      </c>
      <c r="M153" s="11">
        <v>900000000</v>
      </c>
      <c r="N153" s="11">
        <v>900000000</v>
      </c>
      <c r="O153" s="8">
        <v>2</v>
      </c>
      <c r="P153" s="8">
        <v>13.7</v>
      </c>
      <c r="Q153" s="8">
        <v>0</v>
      </c>
      <c r="R153" s="8">
        <v>5.48</v>
      </c>
      <c r="S153" s="8">
        <v>2</v>
      </c>
      <c r="T153" s="10"/>
      <c r="U153" s="10"/>
      <c r="V153" s="10"/>
      <c r="W153" s="10"/>
      <c r="X153" s="10"/>
      <c r="Y153" s="10"/>
      <c r="Z153" s="10"/>
      <c r="AA153" s="10"/>
    </row>
    <row r="154" spans="1:27" ht="14.4" x14ac:dyDescent="0.55000000000000004">
      <c r="A154" s="6" t="s">
        <v>328</v>
      </c>
      <c r="B154" s="7">
        <v>1973</v>
      </c>
      <c r="C154" s="32" t="s">
        <v>329</v>
      </c>
      <c r="D154" s="9">
        <v>26860.041666666668</v>
      </c>
      <c r="E154" s="8" t="s">
        <v>330</v>
      </c>
      <c r="F154" s="8" t="s">
        <v>344</v>
      </c>
      <c r="G154" s="8">
        <v>36</v>
      </c>
      <c r="H154" s="8">
        <v>0</v>
      </c>
      <c r="I154" s="8">
        <v>1</v>
      </c>
      <c r="J154" s="8">
        <v>2</v>
      </c>
      <c r="K154" s="11">
        <v>91000000000</v>
      </c>
      <c r="L154" s="8">
        <v>0</v>
      </c>
      <c r="M154" s="11">
        <v>91000000000</v>
      </c>
      <c r="N154" s="11">
        <v>91000000000</v>
      </c>
      <c r="O154" s="8">
        <v>2</v>
      </c>
      <c r="P154" s="8">
        <v>8</v>
      </c>
      <c r="Q154" s="8">
        <v>0</v>
      </c>
      <c r="R154" s="8">
        <v>1</v>
      </c>
      <c r="S154" s="8">
        <v>1</v>
      </c>
      <c r="T154" s="10"/>
      <c r="U154" s="10"/>
      <c r="V154" s="10"/>
      <c r="W154" s="10"/>
      <c r="X154" s="10"/>
      <c r="Y154" s="10"/>
      <c r="Z154" s="10"/>
      <c r="AA154" s="10"/>
    </row>
    <row r="155" spans="1:27" ht="14.4" x14ac:dyDescent="0.55000000000000004">
      <c r="A155" s="13" t="s">
        <v>331</v>
      </c>
      <c r="B155" s="7">
        <v>2015</v>
      </c>
      <c r="C155" s="32" t="s">
        <v>332</v>
      </c>
      <c r="D155" s="16">
        <v>42066.256944444445</v>
      </c>
      <c r="E155" s="8" t="s">
        <v>333</v>
      </c>
      <c r="F155" s="8" t="s">
        <v>349</v>
      </c>
      <c r="G155" s="8">
        <v>0.27</v>
      </c>
      <c r="H155" s="8">
        <v>0</v>
      </c>
      <c r="I155" s="8">
        <v>0.02</v>
      </c>
      <c r="J155" s="8">
        <v>1</v>
      </c>
      <c r="K155" s="11">
        <v>1400000000</v>
      </c>
      <c r="L155" s="8">
        <v>0</v>
      </c>
      <c r="M155" s="11">
        <v>420000000</v>
      </c>
      <c r="N155" s="11">
        <v>420000000</v>
      </c>
      <c r="O155" s="8">
        <v>1</v>
      </c>
      <c r="P155" s="8">
        <v>9.1</v>
      </c>
      <c r="Q155" s="8">
        <v>1</v>
      </c>
      <c r="R155" s="8">
        <v>3.64</v>
      </c>
      <c r="S155" s="8">
        <v>2</v>
      </c>
      <c r="T155" s="10"/>
      <c r="U155" s="10"/>
      <c r="V155" s="10"/>
      <c r="W155" s="10"/>
      <c r="X155" s="10"/>
      <c r="Y155" s="10"/>
      <c r="Z155" s="10"/>
      <c r="AA155" s="10"/>
    </row>
    <row r="156" spans="1:27" ht="12.3" x14ac:dyDescent="0.4">
      <c r="A156" s="10"/>
      <c r="B156" s="10"/>
      <c r="C156" s="37"/>
      <c r="D156" s="31"/>
      <c r="E156" s="10"/>
      <c r="F156" s="10"/>
      <c r="G156" s="10"/>
      <c r="H156" s="10"/>
      <c r="I156" s="10"/>
      <c r="J156" s="10"/>
      <c r="K156" s="12"/>
      <c r="L156" s="10"/>
      <c r="M156" s="12"/>
      <c r="N156" s="12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</row>
    <row r="157" spans="1:27" ht="12.3" x14ac:dyDescent="0.4">
      <c r="A157" s="15"/>
      <c r="B157" s="15"/>
      <c r="C157" s="36"/>
      <c r="D157" s="29"/>
      <c r="E157" s="15"/>
      <c r="F157" s="15"/>
      <c r="G157" s="15"/>
      <c r="H157" s="15"/>
      <c r="I157" s="15"/>
      <c r="J157" s="15"/>
      <c r="K157" s="30"/>
      <c r="L157" s="15"/>
      <c r="M157" s="30"/>
      <c r="N157" s="30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</row>
    <row r="158" spans="1:27" ht="12.3" x14ac:dyDescent="0.4">
      <c r="A158" s="10"/>
      <c r="B158" s="10"/>
      <c r="C158" s="37"/>
      <c r="D158" s="31"/>
      <c r="E158" s="10"/>
      <c r="F158" s="10"/>
      <c r="G158" s="10"/>
      <c r="H158" s="10"/>
      <c r="I158" s="10"/>
      <c r="J158" s="10"/>
      <c r="K158" s="12"/>
      <c r="L158" s="10"/>
      <c r="M158" s="12"/>
      <c r="N158" s="12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</row>
    <row r="159" spans="1:27" ht="12.3" x14ac:dyDescent="0.4">
      <c r="A159" s="15"/>
      <c r="B159" s="15"/>
      <c r="C159" s="36"/>
      <c r="D159" s="29"/>
      <c r="E159" s="15"/>
      <c r="F159" s="15"/>
      <c r="G159" s="15"/>
      <c r="H159" s="15"/>
      <c r="I159" s="15"/>
      <c r="J159" s="15"/>
      <c r="K159" s="30"/>
      <c r="L159" s="15"/>
      <c r="M159" s="30"/>
      <c r="N159" s="30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</row>
    <row r="160" spans="1:27" ht="12.3" x14ac:dyDescent="0.4">
      <c r="A160" s="10"/>
      <c r="B160" s="10"/>
      <c r="C160" s="37"/>
      <c r="D160" s="31"/>
      <c r="E160" s="10"/>
      <c r="F160" s="10"/>
      <c r="G160" s="10"/>
      <c r="H160" s="10"/>
      <c r="I160" s="10"/>
      <c r="J160" s="10"/>
      <c r="K160" s="12"/>
      <c r="L160" s="10"/>
      <c r="M160" s="12"/>
      <c r="N160" s="12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</row>
    <row r="161" spans="1:27" ht="12.3" x14ac:dyDescent="0.4">
      <c r="A161" s="15"/>
      <c r="B161" s="15"/>
      <c r="C161" s="36"/>
      <c r="D161" s="29"/>
      <c r="E161" s="15"/>
      <c r="F161" s="15"/>
      <c r="G161" s="15"/>
      <c r="H161" s="15"/>
      <c r="I161" s="15"/>
      <c r="J161" s="15"/>
      <c r="K161" s="30"/>
      <c r="L161" s="15"/>
      <c r="M161" s="30"/>
      <c r="N161" s="30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</row>
    <row r="162" spans="1:27" ht="12.3" x14ac:dyDescent="0.4">
      <c r="A162" s="10"/>
      <c r="B162" s="10"/>
      <c r="C162" s="37"/>
      <c r="D162" s="31"/>
      <c r="E162" s="10"/>
      <c r="F162" s="10"/>
      <c r="G162" s="10"/>
      <c r="H162" s="10"/>
      <c r="I162" s="10"/>
      <c r="J162" s="10"/>
      <c r="K162" s="12"/>
      <c r="L162" s="10"/>
      <c r="M162" s="12"/>
      <c r="N162" s="12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</row>
    <row r="163" spans="1:27" ht="12.3" x14ac:dyDescent="0.4">
      <c r="A163" s="15"/>
      <c r="B163" s="15"/>
      <c r="C163" s="36"/>
      <c r="D163" s="15"/>
      <c r="E163" s="15"/>
      <c r="F163" s="15"/>
      <c r="G163" s="15"/>
      <c r="H163" s="15"/>
      <c r="I163" s="15"/>
      <c r="J163" s="15"/>
      <c r="K163" s="30"/>
      <c r="L163" s="15"/>
      <c r="M163" s="30"/>
      <c r="N163" s="30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</row>
    <row r="164" spans="1:27" ht="12.3" x14ac:dyDescent="0.4">
      <c r="A164" s="10"/>
      <c r="B164" s="10"/>
      <c r="C164" s="37"/>
      <c r="D164" s="10"/>
      <c r="E164" s="10"/>
      <c r="F164" s="10"/>
      <c r="G164" s="10"/>
      <c r="H164" s="10"/>
      <c r="I164" s="10"/>
      <c r="J164" s="10"/>
      <c r="K164" s="12"/>
      <c r="L164" s="10"/>
      <c r="M164" s="12"/>
      <c r="N164" s="12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</row>
    <row r="165" spans="1:27" ht="12.3" x14ac:dyDescent="0.4">
      <c r="A165" s="15"/>
      <c r="B165" s="15"/>
      <c r="C165" s="36"/>
      <c r="D165" s="15"/>
      <c r="E165" s="15"/>
      <c r="F165" s="15"/>
      <c r="G165" s="15"/>
      <c r="H165" s="15"/>
      <c r="I165" s="15"/>
      <c r="J165" s="15"/>
      <c r="K165" s="30"/>
      <c r="L165" s="15"/>
      <c r="M165" s="30"/>
      <c r="N165" s="30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</row>
    <row r="166" spans="1:27" ht="12.3" x14ac:dyDescent="0.4">
      <c r="A166" s="10"/>
      <c r="B166" s="10"/>
      <c r="C166" s="37"/>
      <c r="D166" s="10"/>
      <c r="E166" s="10"/>
      <c r="F166" s="10"/>
      <c r="G166" s="10"/>
      <c r="H166" s="10"/>
      <c r="I166" s="10"/>
      <c r="J166" s="10"/>
      <c r="K166" s="12"/>
      <c r="L166" s="10"/>
      <c r="M166" s="12"/>
      <c r="N166" s="12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</row>
    <row r="167" spans="1:27" ht="12.3" x14ac:dyDescent="0.4">
      <c r="A167" s="15"/>
      <c r="B167" s="15"/>
      <c r="C167" s="36"/>
      <c r="D167" s="15"/>
      <c r="E167" s="15"/>
      <c r="F167" s="15"/>
      <c r="G167" s="15"/>
      <c r="H167" s="15"/>
      <c r="I167" s="15"/>
      <c r="J167" s="15"/>
      <c r="K167" s="30"/>
      <c r="L167" s="15"/>
      <c r="M167" s="30"/>
      <c r="N167" s="30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</row>
    <row r="168" spans="1:27" ht="12.3" x14ac:dyDescent="0.4">
      <c r="A168" s="10"/>
      <c r="B168" s="10"/>
      <c r="C168" s="37"/>
      <c r="D168" s="10"/>
      <c r="E168" s="10"/>
      <c r="F168" s="10"/>
      <c r="G168" s="10"/>
      <c r="H168" s="10"/>
      <c r="I168" s="10"/>
      <c r="J168" s="10"/>
      <c r="K168" s="12"/>
      <c r="L168" s="10"/>
      <c r="M168" s="12"/>
      <c r="N168" s="12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</row>
    <row r="169" spans="1:27" ht="12.3" x14ac:dyDescent="0.4">
      <c r="A169" s="15"/>
      <c r="B169" s="15"/>
      <c r="C169" s="36"/>
      <c r="D169" s="15"/>
      <c r="E169" s="15"/>
      <c r="F169" s="15"/>
      <c r="G169" s="15"/>
      <c r="H169" s="15"/>
      <c r="I169" s="15"/>
      <c r="J169" s="15"/>
      <c r="K169" s="30"/>
      <c r="L169" s="15"/>
      <c r="M169" s="30"/>
      <c r="N169" s="30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</row>
    <row r="170" spans="1:27" ht="12.3" x14ac:dyDescent="0.4">
      <c r="A170" s="10"/>
      <c r="B170" s="10"/>
      <c r="C170" s="37"/>
      <c r="D170" s="10"/>
      <c r="E170" s="10"/>
      <c r="F170" s="10"/>
      <c r="G170" s="10"/>
      <c r="H170" s="10"/>
      <c r="I170" s="10"/>
      <c r="J170" s="10"/>
      <c r="K170" s="12"/>
      <c r="L170" s="10"/>
      <c r="M170" s="12"/>
      <c r="N170" s="12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</row>
    <row r="171" spans="1:27" ht="12.3" x14ac:dyDescent="0.4">
      <c r="A171" s="15"/>
      <c r="B171" s="15"/>
      <c r="C171" s="36"/>
      <c r="D171" s="15"/>
      <c r="E171" s="15"/>
      <c r="F171" s="15"/>
      <c r="G171" s="15"/>
      <c r="H171" s="15"/>
      <c r="I171" s="15"/>
      <c r="J171" s="15"/>
      <c r="K171" s="30"/>
      <c r="L171" s="15"/>
      <c r="M171" s="30"/>
      <c r="N171" s="30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</row>
    <row r="172" spans="1:27" ht="12.3" x14ac:dyDescent="0.4">
      <c r="A172" s="10"/>
      <c r="B172" s="10"/>
      <c r="C172" s="37"/>
      <c r="D172" s="10"/>
      <c r="E172" s="10"/>
      <c r="F172" s="10"/>
      <c r="G172" s="10"/>
      <c r="H172" s="10"/>
      <c r="I172" s="10"/>
      <c r="J172" s="10"/>
      <c r="K172" s="12"/>
      <c r="L172" s="10"/>
      <c r="M172" s="12"/>
      <c r="N172" s="12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</row>
    <row r="173" spans="1:27" ht="12.3" x14ac:dyDescent="0.4">
      <c r="A173" s="15"/>
      <c r="B173" s="15"/>
      <c r="C173" s="36"/>
      <c r="D173" s="15"/>
      <c r="E173" s="15"/>
      <c r="F173" s="15"/>
      <c r="G173" s="15"/>
      <c r="H173" s="15"/>
      <c r="I173" s="15"/>
      <c r="J173" s="15"/>
      <c r="K173" s="30"/>
      <c r="L173" s="15"/>
      <c r="M173" s="30"/>
      <c r="N173" s="30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</row>
    <row r="174" spans="1:27" ht="12.3" x14ac:dyDescent="0.4">
      <c r="A174" s="10"/>
      <c r="B174" s="10"/>
      <c r="C174" s="37"/>
      <c r="D174" s="10"/>
      <c r="E174" s="10"/>
      <c r="F174" s="10"/>
      <c r="G174" s="10"/>
      <c r="H174" s="10"/>
      <c r="I174" s="10"/>
      <c r="J174" s="10"/>
      <c r="K174" s="12"/>
      <c r="L174" s="10"/>
      <c r="M174" s="12"/>
      <c r="N174" s="12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</row>
    <row r="175" spans="1:27" ht="12.3" x14ac:dyDescent="0.4">
      <c r="A175" s="15"/>
      <c r="B175" s="15"/>
      <c r="C175" s="36"/>
      <c r="D175" s="15"/>
      <c r="E175" s="15"/>
      <c r="F175" s="15"/>
      <c r="G175" s="15"/>
      <c r="H175" s="15"/>
      <c r="I175" s="15"/>
      <c r="J175" s="15"/>
      <c r="K175" s="30"/>
      <c r="L175" s="15"/>
      <c r="M175" s="30"/>
      <c r="N175" s="30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</row>
    <row r="176" spans="1:27" ht="12.3" x14ac:dyDescent="0.4">
      <c r="A176" s="10"/>
      <c r="B176" s="10"/>
      <c r="C176" s="37"/>
      <c r="D176" s="10"/>
      <c r="E176" s="10"/>
      <c r="F176" s="10"/>
      <c r="G176" s="10"/>
      <c r="H176" s="10"/>
      <c r="I176" s="10"/>
      <c r="J176" s="10"/>
      <c r="K176" s="12"/>
      <c r="L176" s="10"/>
      <c r="M176" s="12"/>
      <c r="N176" s="12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</row>
    <row r="177" spans="1:27" ht="12.3" x14ac:dyDescent="0.4">
      <c r="A177" s="15"/>
      <c r="B177" s="15"/>
      <c r="C177" s="36"/>
      <c r="D177" s="15"/>
      <c r="E177" s="15"/>
      <c r="F177" s="15"/>
      <c r="G177" s="15"/>
      <c r="H177" s="15"/>
      <c r="I177" s="15"/>
      <c r="J177" s="15"/>
      <c r="K177" s="30"/>
      <c r="L177" s="15"/>
      <c r="M177" s="30"/>
      <c r="N177" s="30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</row>
    <row r="178" spans="1:27" ht="12.3" x14ac:dyDescent="0.4">
      <c r="A178" s="10"/>
      <c r="B178" s="10"/>
      <c r="C178" s="37"/>
      <c r="D178" s="10"/>
      <c r="E178" s="10"/>
      <c r="F178" s="10"/>
      <c r="G178" s="10"/>
      <c r="H178" s="10"/>
      <c r="I178" s="10"/>
      <c r="J178" s="10"/>
      <c r="K178" s="12"/>
      <c r="L178" s="10"/>
      <c r="M178" s="12"/>
      <c r="N178" s="12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</row>
    <row r="179" spans="1:27" ht="12.3" x14ac:dyDescent="0.4">
      <c r="A179" s="15"/>
      <c r="B179" s="15"/>
      <c r="C179" s="36"/>
      <c r="D179" s="15"/>
      <c r="E179" s="15"/>
      <c r="F179" s="15"/>
      <c r="G179" s="15"/>
      <c r="H179" s="15"/>
      <c r="I179" s="15"/>
      <c r="J179" s="15"/>
      <c r="K179" s="30"/>
      <c r="L179" s="15"/>
      <c r="M179" s="30"/>
      <c r="N179" s="30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</row>
    <row r="180" spans="1:27" ht="12.3" x14ac:dyDescent="0.4">
      <c r="A180" s="10"/>
      <c r="B180" s="10"/>
      <c r="C180" s="37"/>
      <c r="D180" s="10"/>
      <c r="E180" s="10"/>
      <c r="F180" s="10"/>
      <c r="G180" s="10"/>
      <c r="H180" s="10"/>
      <c r="I180" s="10"/>
      <c r="J180" s="10"/>
      <c r="K180" s="10"/>
      <c r="L180" s="10"/>
      <c r="M180" s="12"/>
      <c r="N180" s="12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</row>
    <row r="181" spans="1:27" ht="12.3" x14ac:dyDescent="0.4">
      <c r="A181" s="15"/>
      <c r="B181" s="15"/>
      <c r="C181" s="36"/>
      <c r="D181" s="15"/>
      <c r="E181" s="15"/>
      <c r="F181" s="15"/>
      <c r="G181" s="15"/>
      <c r="H181" s="15"/>
      <c r="I181" s="15"/>
      <c r="J181" s="15"/>
      <c r="K181" s="15"/>
      <c r="L181" s="15"/>
      <c r="M181" s="30"/>
      <c r="N181" s="30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</row>
    <row r="182" spans="1:27" ht="12.3" x14ac:dyDescent="0.4">
      <c r="A182" s="10"/>
      <c r="B182" s="10"/>
      <c r="C182" s="37"/>
      <c r="D182" s="10"/>
      <c r="E182" s="10"/>
      <c r="F182" s="10"/>
      <c r="G182" s="10"/>
      <c r="H182" s="10"/>
      <c r="I182" s="10"/>
      <c r="J182" s="10"/>
      <c r="K182" s="10"/>
      <c r="L182" s="10"/>
      <c r="M182" s="12"/>
      <c r="N182" s="12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</row>
    <row r="183" spans="1:27" ht="12.3" x14ac:dyDescent="0.4">
      <c r="A183" s="15"/>
      <c r="B183" s="15"/>
      <c r="C183" s="36"/>
      <c r="D183" s="15"/>
      <c r="E183" s="15"/>
      <c r="F183" s="15"/>
      <c r="G183" s="15"/>
      <c r="H183" s="15"/>
      <c r="I183" s="15"/>
      <c r="J183" s="15"/>
      <c r="K183" s="15"/>
      <c r="L183" s="15"/>
      <c r="M183" s="30"/>
      <c r="N183" s="30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</row>
    <row r="184" spans="1:27" ht="12.3" x14ac:dyDescent="0.4">
      <c r="A184" s="10"/>
      <c r="B184" s="10"/>
      <c r="C184" s="37"/>
      <c r="D184" s="10"/>
      <c r="E184" s="10"/>
      <c r="F184" s="10"/>
      <c r="G184" s="10"/>
      <c r="H184" s="10"/>
      <c r="I184" s="10"/>
      <c r="J184" s="10"/>
      <c r="K184" s="10"/>
      <c r="L184" s="10"/>
      <c r="M184" s="12"/>
      <c r="N184" s="12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</row>
    <row r="185" spans="1:27" ht="12.3" x14ac:dyDescent="0.4">
      <c r="A185" s="15"/>
      <c r="B185" s="15"/>
      <c r="C185" s="36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</row>
    <row r="186" spans="1:27" ht="12.3" x14ac:dyDescent="0.4">
      <c r="A186" s="10"/>
      <c r="B186" s="10"/>
      <c r="C186" s="37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</row>
    <row r="187" spans="1:27" ht="12.3" x14ac:dyDescent="0.4">
      <c r="A187" s="15"/>
      <c r="B187" s="15"/>
      <c r="C187" s="36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</row>
    <row r="188" spans="1:27" ht="12.3" x14ac:dyDescent="0.4">
      <c r="A188" s="10"/>
      <c r="B188" s="10"/>
      <c r="C188" s="37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</row>
    <row r="189" spans="1:27" ht="12.3" x14ac:dyDescent="0.4">
      <c r="A189" s="15"/>
      <c r="B189" s="15"/>
      <c r="C189" s="36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</row>
    <row r="190" spans="1:27" ht="12.3" x14ac:dyDescent="0.4">
      <c r="A190" s="10"/>
      <c r="B190" s="10"/>
      <c r="C190" s="37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</row>
    <row r="191" spans="1:27" ht="12.3" x14ac:dyDescent="0.4">
      <c r="A191" s="15"/>
      <c r="B191" s="15"/>
      <c r="C191" s="36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</row>
    <row r="192" spans="1:27" ht="12.3" x14ac:dyDescent="0.4">
      <c r="A192" s="10"/>
      <c r="B192" s="10"/>
      <c r="C192" s="37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</row>
    <row r="193" spans="1:27" ht="12.3" x14ac:dyDescent="0.4">
      <c r="A193" s="15"/>
      <c r="B193" s="15"/>
      <c r="C193" s="36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</row>
    <row r="194" spans="1:27" ht="12.3" x14ac:dyDescent="0.4">
      <c r="A194" s="10"/>
      <c r="B194" s="10"/>
      <c r="C194" s="37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</row>
    <row r="195" spans="1:27" ht="12.3" x14ac:dyDescent="0.4">
      <c r="A195" s="15"/>
      <c r="B195" s="15"/>
      <c r="C195" s="36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</row>
    <row r="196" spans="1:27" ht="12.3" x14ac:dyDescent="0.4">
      <c r="A196" s="10"/>
      <c r="B196" s="10"/>
      <c r="C196" s="37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</row>
    <row r="197" spans="1:27" ht="12.3" x14ac:dyDescent="0.4">
      <c r="A197" s="15"/>
      <c r="B197" s="15"/>
      <c r="C197" s="36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</row>
    <row r="198" spans="1:27" ht="12.3" x14ac:dyDescent="0.4">
      <c r="A198" s="10"/>
      <c r="B198" s="10"/>
      <c r="C198" s="37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</row>
    <row r="199" spans="1:27" ht="12.3" x14ac:dyDescent="0.4">
      <c r="A199" s="15"/>
      <c r="B199" s="15"/>
      <c r="C199" s="36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</row>
    <row r="200" spans="1:27" ht="12.3" x14ac:dyDescent="0.4">
      <c r="A200" s="10"/>
      <c r="B200" s="10"/>
      <c r="C200" s="37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</row>
    <row r="201" spans="1:27" ht="12.3" x14ac:dyDescent="0.4">
      <c r="A201" s="15"/>
      <c r="B201" s="15"/>
      <c r="C201" s="36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</row>
    <row r="202" spans="1:27" ht="12.3" x14ac:dyDescent="0.4">
      <c r="A202" s="10"/>
      <c r="B202" s="10"/>
      <c r="C202" s="37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</row>
    <row r="203" spans="1:27" ht="12.3" x14ac:dyDescent="0.4">
      <c r="A203" s="15"/>
      <c r="B203" s="15"/>
      <c r="C203" s="36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</row>
    <row r="204" spans="1:27" ht="12.3" x14ac:dyDescent="0.4">
      <c r="A204" s="10"/>
      <c r="B204" s="10"/>
      <c r="C204" s="37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</row>
    <row r="205" spans="1:27" ht="12.3" x14ac:dyDescent="0.4">
      <c r="A205" s="15"/>
      <c r="B205" s="15"/>
      <c r="C205" s="36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</row>
    <row r="206" spans="1:27" ht="12.3" x14ac:dyDescent="0.4">
      <c r="A206" s="10"/>
      <c r="B206" s="10"/>
      <c r="C206" s="37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</row>
    <row r="207" spans="1:27" ht="12.3" x14ac:dyDescent="0.4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</row>
    <row r="208" spans="1:27" ht="12.3" x14ac:dyDescent="0.4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</row>
    <row r="209" spans="1:27" ht="12.3" x14ac:dyDescent="0.4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</row>
    <row r="210" spans="1:27" ht="12.3" x14ac:dyDescent="0.4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</row>
    <row r="211" spans="1:27" ht="12.3" x14ac:dyDescent="0.4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</row>
    <row r="212" spans="1:27" ht="12.3" x14ac:dyDescent="0.4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</row>
    <row r="213" spans="1:27" ht="12.3" x14ac:dyDescent="0.4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</row>
    <row r="214" spans="1:27" ht="12.3" x14ac:dyDescent="0.4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</row>
    <row r="215" spans="1:27" ht="12.3" x14ac:dyDescent="0.4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</row>
    <row r="216" spans="1:27" ht="12.3" x14ac:dyDescent="0.4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</row>
    <row r="217" spans="1:27" ht="12.3" x14ac:dyDescent="0.4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</row>
    <row r="218" spans="1:27" ht="12.3" x14ac:dyDescent="0.4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</row>
    <row r="219" spans="1:27" ht="12.3" x14ac:dyDescent="0.4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</row>
    <row r="220" spans="1:27" ht="12.3" x14ac:dyDescent="0.4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</row>
    <row r="221" spans="1:27" ht="12.3" x14ac:dyDescent="0.4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</row>
    <row r="222" spans="1:27" ht="12.3" x14ac:dyDescent="0.4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</row>
    <row r="223" spans="1:27" ht="12.3" x14ac:dyDescent="0.4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</row>
    <row r="224" spans="1:27" ht="12.3" x14ac:dyDescent="0.4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</row>
    <row r="225" spans="1:27" ht="12.3" x14ac:dyDescent="0.4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</row>
    <row r="226" spans="1:27" ht="12.3" x14ac:dyDescent="0.4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</row>
    <row r="227" spans="1:27" ht="12.3" x14ac:dyDescent="0.4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</row>
    <row r="228" spans="1:27" ht="12.3" x14ac:dyDescent="0.4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</row>
    <row r="229" spans="1:27" ht="12.3" x14ac:dyDescent="0.4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</row>
    <row r="230" spans="1:27" ht="12.3" x14ac:dyDescent="0.4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</row>
    <row r="231" spans="1:27" ht="12.3" x14ac:dyDescent="0.4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</row>
    <row r="232" spans="1:27" ht="12.3" x14ac:dyDescent="0.4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</row>
    <row r="233" spans="1:27" ht="12.3" x14ac:dyDescent="0.4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</row>
    <row r="234" spans="1:27" ht="12.3" x14ac:dyDescent="0.4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</row>
    <row r="235" spans="1:27" ht="12.3" x14ac:dyDescent="0.4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</row>
    <row r="236" spans="1:27" ht="12.3" x14ac:dyDescent="0.4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</row>
    <row r="237" spans="1:27" ht="12.3" x14ac:dyDescent="0.4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</row>
    <row r="238" spans="1:27" ht="12.3" x14ac:dyDescent="0.4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</row>
    <row r="239" spans="1:27" ht="12.3" x14ac:dyDescent="0.4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</row>
    <row r="240" spans="1:27" ht="12.3" x14ac:dyDescent="0.4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</row>
    <row r="241" spans="1:27" ht="12.3" x14ac:dyDescent="0.4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</row>
    <row r="242" spans="1:27" ht="12.3" x14ac:dyDescent="0.4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</row>
    <row r="243" spans="1:27" ht="12.3" x14ac:dyDescent="0.4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</row>
    <row r="244" spans="1:27" ht="12.3" x14ac:dyDescent="0.4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</row>
    <row r="245" spans="1:27" ht="12.3" x14ac:dyDescent="0.4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</row>
    <row r="246" spans="1:27" ht="12.3" x14ac:dyDescent="0.4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</row>
    <row r="247" spans="1:27" ht="12.3" x14ac:dyDescent="0.4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</row>
    <row r="248" spans="1:27" ht="12.3" x14ac:dyDescent="0.4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</row>
    <row r="249" spans="1:27" ht="12.3" x14ac:dyDescent="0.4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</row>
    <row r="250" spans="1:27" ht="12.3" x14ac:dyDescent="0.4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</row>
    <row r="251" spans="1:27" ht="12.3" x14ac:dyDescent="0.4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</row>
    <row r="252" spans="1:27" ht="12.3" x14ac:dyDescent="0.4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</row>
    <row r="253" spans="1:27" ht="12.3" x14ac:dyDescent="0.4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</row>
    <row r="254" spans="1:27" ht="12.3" x14ac:dyDescent="0.4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</row>
    <row r="255" spans="1:27" ht="12.3" x14ac:dyDescent="0.4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</row>
    <row r="256" spans="1:27" ht="12.3" x14ac:dyDescent="0.4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</row>
    <row r="257" spans="1:27" ht="12.3" x14ac:dyDescent="0.4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</row>
    <row r="258" spans="1:27" ht="12.3" x14ac:dyDescent="0.4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</row>
    <row r="259" spans="1:27" ht="12.3" x14ac:dyDescent="0.4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</row>
    <row r="260" spans="1:27" ht="12.3" x14ac:dyDescent="0.4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</row>
    <row r="261" spans="1:27" ht="12.3" x14ac:dyDescent="0.4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</row>
    <row r="262" spans="1:27" ht="12.3" x14ac:dyDescent="0.4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</row>
    <row r="263" spans="1:27" ht="12.3" x14ac:dyDescent="0.4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</row>
    <row r="264" spans="1:27" ht="12.3" x14ac:dyDescent="0.4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</row>
    <row r="265" spans="1:27" ht="12.3" x14ac:dyDescent="0.4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</row>
    <row r="266" spans="1:27" ht="12.3" x14ac:dyDescent="0.4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</row>
    <row r="267" spans="1:27" ht="12.3" x14ac:dyDescent="0.4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</row>
    <row r="268" spans="1:27" ht="12.3" x14ac:dyDescent="0.4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</row>
    <row r="269" spans="1:27" ht="12.3" x14ac:dyDescent="0.4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</row>
    <row r="270" spans="1:27" ht="12.3" x14ac:dyDescent="0.4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</row>
    <row r="271" spans="1:27" ht="12.3" x14ac:dyDescent="0.4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</row>
    <row r="272" spans="1:27" ht="12.3" x14ac:dyDescent="0.4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</row>
    <row r="273" spans="1:27" ht="12.3" x14ac:dyDescent="0.4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</row>
    <row r="274" spans="1:27" ht="12.3" x14ac:dyDescent="0.4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</row>
    <row r="275" spans="1:27" ht="12.3" x14ac:dyDescent="0.4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</row>
    <row r="276" spans="1:27" ht="12.3" x14ac:dyDescent="0.4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</row>
    <row r="277" spans="1:27" ht="12.3" x14ac:dyDescent="0.4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</row>
    <row r="278" spans="1:27" ht="12.3" x14ac:dyDescent="0.4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</row>
    <row r="279" spans="1:27" ht="12.3" x14ac:dyDescent="0.4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</row>
    <row r="280" spans="1:27" ht="12.3" x14ac:dyDescent="0.4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</row>
    <row r="281" spans="1:27" ht="12.3" x14ac:dyDescent="0.4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</row>
    <row r="282" spans="1:27" ht="12.3" x14ac:dyDescent="0.4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</row>
    <row r="283" spans="1:27" ht="12.3" x14ac:dyDescent="0.4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</row>
    <row r="284" spans="1:27" ht="12.3" x14ac:dyDescent="0.4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</row>
    <row r="285" spans="1:27" ht="12.3" x14ac:dyDescent="0.4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</row>
    <row r="286" spans="1:27" ht="12.3" x14ac:dyDescent="0.4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</row>
    <row r="287" spans="1:27" ht="12.3" x14ac:dyDescent="0.4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</row>
    <row r="288" spans="1:27" ht="12.3" x14ac:dyDescent="0.4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</row>
    <row r="289" spans="1:27" ht="12.3" x14ac:dyDescent="0.4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</row>
    <row r="290" spans="1:27" ht="12.3" x14ac:dyDescent="0.4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</row>
    <row r="291" spans="1:27" ht="12.3" x14ac:dyDescent="0.4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</row>
    <row r="292" spans="1:27" ht="12.3" x14ac:dyDescent="0.4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</row>
    <row r="293" spans="1:27" ht="12.3" x14ac:dyDescent="0.4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</row>
    <row r="294" spans="1:27" ht="12.3" x14ac:dyDescent="0.4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</row>
    <row r="295" spans="1:27" ht="12.3" x14ac:dyDescent="0.4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</row>
    <row r="296" spans="1:27" ht="12.3" x14ac:dyDescent="0.4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</row>
    <row r="297" spans="1:27" ht="12.3" x14ac:dyDescent="0.4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</row>
    <row r="298" spans="1:27" ht="12.3" x14ac:dyDescent="0.4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</row>
    <row r="299" spans="1:27" ht="12.3" x14ac:dyDescent="0.4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</row>
    <row r="300" spans="1:27" ht="12.3" x14ac:dyDescent="0.4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</row>
    <row r="301" spans="1:27" ht="12.3" x14ac:dyDescent="0.4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</row>
    <row r="302" spans="1:27" ht="12.3" x14ac:dyDescent="0.4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</row>
    <row r="303" spans="1:27" ht="12.3" x14ac:dyDescent="0.4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</row>
    <row r="304" spans="1:27" ht="12.3" x14ac:dyDescent="0.4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</row>
    <row r="305" spans="1:27" ht="12.3" x14ac:dyDescent="0.4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</row>
    <row r="306" spans="1:27" ht="12.3" x14ac:dyDescent="0.4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</row>
    <row r="307" spans="1:27" ht="12.3" x14ac:dyDescent="0.4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</row>
    <row r="308" spans="1:27" ht="12.3" x14ac:dyDescent="0.4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</row>
    <row r="309" spans="1:27" ht="12.3" x14ac:dyDescent="0.4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</row>
    <row r="310" spans="1:27" ht="12.3" x14ac:dyDescent="0.4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</row>
    <row r="311" spans="1:27" ht="12.3" x14ac:dyDescent="0.4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</row>
    <row r="312" spans="1:27" ht="12.3" x14ac:dyDescent="0.4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</row>
    <row r="313" spans="1:27" ht="12.3" x14ac:dyDescent="0.4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</row>
    <row r="314" spans="1:27" ht="12.3" x14ac:dyDescent="0.4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</row>
    <row r="315" spans="1:27" ht="12.3" x14ac:dyDescent="0.4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</row>
    <row r="316" spans="1:27" ht="12.3" x14ac:dyDescent="0.4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</row>
    <row r="317" spans="1:27" ht="12.3" x14ac:dyDescent="0.4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</row>
    <row r="318" spans="1:27" ht="12.3" x14ac:dyDescent="0.4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</row>
    <row r="319" spans="1:27" ht="12.3" x14ac:dyDescent="0.4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</row>
    <row r="320" spans="1:27" ht="12.3" x14ac:dyDescent="0.4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</row>
    <row r="321" spans="1:27" ht="12.3" x14ac:dyDescent="0.4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</row>
    <row r="322" spans="1:27" ht="12.3" x14ac:dyDescent="0.4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</row>
    <row r="323" spans="1:27" ht="12.3" x14ac:dyDescent="0.4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</row>
    <row r="324" spans="1:27" ht="12.3" x14ac:dyDescent="0.4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</row>
    <row r="325" spans="1:27" ht="12.3" x14ac:dyDescent="0.4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</row>
    <row r="326" spans="1:27" ht="12.3" x14ac:dyDescent="0.4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</row>
    <row r="327" spans="1:27" ht="12.3" x14ac:dyDescent="0.4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</row>
    <row r="328" spans="1:27" ht="12.3" x14ac:dyDescent="0.4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</row>
    <row r="329" spans="1:27" ht="12.3" x14ac:dyDescent="0.4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</row>
    <row r="330" spans="1:27" ht="12.3" x14ac:dyDescent="0.4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</row>
    <row r="331" spans="1:27" ht="12.3" x14ac:dyDescent="0.4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</row>
    <row r="332" spans="1:27" ht="12.3" x14ac:dyDescent="0.4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</row>
    <row r="333" spans="1:27" ht="12.3" x14ac:dyDescent="0.4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</row>
    <row r="334" spans="1:27" ht="12.3" x14ac:dyDescent="0.4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</row>
    <row r="335" spans="1:27" ht="12.3" x14ac:dyDescent="0.4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</row>
    <row r="336" spans="1:27" ht="12.3" x14ac:dyDescent="0.4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</row>
    <row r="337" spans="1:27" ht="12.3" x14ac:dyDescent="0.4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</row>
    <row r="338" spans="1:27" ht="12.3" x14ac:dyDescent="0.4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</row>
    <row r="339" spans="1:27" ht="12.3" x14ac:dyDescent="0.4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</row>
    <row r="340" spans="1:27" ht="12.3" x14ac:dyDescent="0.4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</row>
    <row r="341" spans="1:27" ht="12.3" x14ac:dyDescent="0.4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</row>
    <row r="342" spans="1:27" ht="12.3" x14ac:dyDescent="0.4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</row>
    <row r="343" spans="1:27" ht="12.3" x14ac:dyDescent="0.4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</row>
    <row r="344" spans="1:27" ht="12.3" x14ac:dyDescent="0.4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</row>
    <row r="345" spans="1:27" ht="12.3" x14ac:dyDescent="0.4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</row>
    <row r="346" spans="1:27" ht="12.3" x14ac:dyDescent="0.4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</row>
    <row r="347" spans="1:27" ht="12.3" x14ac:dyDescent="0.4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</row>
    <row r="348" spans="1:27" ht="12.3" x14ac:dyDescent="0.4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</row>
    <row r="349" spans="1:27" ht="12.3" x14ac:dyDescent="0.4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</row>
    <row r="350" spans="1:27" ht="12.3" x14ac:dyDescent="0.4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</row>
    <row r="351" spans="1:27" ht="12.3" x14ac:dyDescent="0.4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</row>
    <row r="352" spans="1:27" ht="12.3" x14ac:dyDescent="0.4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</row>
    <row r="353" spans="1:27" ht="12.3" x14ac:dyDescent="0.4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</row>
    <row r="354" spans="1:27" ht="12.3" x14ac:dyDescent="0.4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</row>
    <row r="355" spans="1:27" ht="12.3" x14ac:dyDescent="0.4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</row>
    <row r="356" spans="1:27" ht="12.3" x14ac:dyDescent="0.4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</row>
    <row r="357" spans="1:27" ht="12.3" x14ac:dyDescent="0.4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</row>
    <row r="358" spans="1:27" ht="12.3" x14ac:dyDescent="0.4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</row>
    <row r="359" spans="1:27" ht="12.3" x14ac:dyDescent="0.4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</row>
    <row r="360" spans="1:27" ht="12.3" x14ac:dyDescent="0.4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</row>
    <row r="361" spans="1:27" ht="12.3" x14ac:dyDescent="0.4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</row>
    <row r="362" spans="1:27" ht="12.3" x14ac:dyDescent="0.4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</row>
    <row r="363" spans="1:27" ht="12.3" x14ac:dyDescent="0.4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</row>
    <row r="364" spans="1:27" ht="12.3" x14ac:dyDescent="0.4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</row>
    <row r="365" spans="1:27" ht="12.3" x14ac:dyDescent="0.4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</row>
    <row r="366" spans="1:27" ht="12.3" x14ac:dyDescent="0.4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</row>
    <row r="367" spans="1:27" ht="12.3" x14ac:dyDescent="0.4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</row>
    <row r="368" spans="1:27" ht="12.3" x14ac:dyDescent="0.4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</row>
    <row r="369" spans="1:27" ht="12.3" x14ac:dyDescent="0.4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</row>
    <row r="370" spans="1:27" ht="12.3" x14ac:dyDescent="0.4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</row>
    <row r="371" spans="1:27" ht="12.3" x14ac:dyDescent="0.4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</row>
    <row r="372" spans="1:27" ht="12.3" x14ac:dyDescent="0.4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</row>
    <row r="373" spans="1:27" ht="12.3" x14ac:dyDescent="0.4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</row>
    <row r="374" spans="1:27" ht="12.3" x14ac:dyDescent="0.4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</row>
    <row r="375" spans="1:27" ht="12.3" x14ac:dyDescent="0.4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</row>
    <row r="376" spans="1:27" ht="12.3" x14ac:dyDescent="0.4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</row>
    <row r="377" spans="1:27" ht="12.3" x14ac:dyDescent="0.4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</row>
    <row r="378" spans="1:27" ht="12.3" x14ac:dyDescent="0.4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</row>
    <row r="379" spans="1:27" ht="12.3" x14ac:dyDescent="0.4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</row>
    <row r="380" spans="1:27" ht="12.3" x14ac:dyDescent="0.4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</row>
    <row r="381" spans="1:27" ht="12.3" x14ac:dyDescent="0.4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</row>
    <row r="382" spans="1:27" ht="12.3" x14ac:dyDescent="0.4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</row>
    <row r="383" spans="1:27" ht="12.3" x14ac:dyDescent="0.4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</row>
    <row r="384" spans="1:27" ht="12.3" x14ac:dyDescent="0.4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</row>
    <row r="385" spans="1:27" ht="12.3" x14ac:dyDescent="0.4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</row>
    <row r="386" spans="1:27" ht="12.3" x14ac:dyDescent="0.4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</row>
    <row r="387" spans="1:27" ht="12.3" x14ac:dyDescent="0.4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</row>
    <row r="388" spans="1:27" ht="12.3" x14ac:dyDescent="0.4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</row>
    <row r="389" spans="1:27" ht="12.3" x14ac:dyDescent="0.4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</row>
    <row r="390" spans="1:27" ht="12.3" x14ac:dyDescent="0.4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</row>
    <row r="391" spans="1:27" ht="12.3" x14ac:dyDescent="0.4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</row>
    <row r="392" spans="1:27" ht="12.3" x14ac:dyDescent="0.4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</row>
    <row r="393" spans="1:27" ht="12.3" x14ac:dyDescent="0.4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</row>
    <row r="394" spans="1:27" ht="12.3" x14ac:dyDescent="0.4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</row>
    <row r="395" spans="1:27" ht="12.3" x14ac:dyDescent="0.4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</row>
    <row r="396" spans="1:27" ht="12.3" x14ac:dyDescent="0.4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</row>
    <row r="397" spans="1:27" ht="12.3" x14ac:dyDescent="0.4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</row>
    <row r="398" spans="1:27" ht="12.3" x14ac:dyDescent="0.4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</row>
    <row r="399" spans="1:27" ht="12.3" x14ac:dyDescent="0.4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</row>
    <row r="400" spans="1:27" ht="12.3" x14ac:dyDescent="0.4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</row>
    <row r="401" spans="1:27" ht="12.3" x14ac:dyDescent="0.4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</row>
    <row r="402" spans="1:27" ht="12.3" x14ac:dyDescent="0.4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</row>
    <row r="403" spans="1:27" ht="12.3" x14ac:dyDescent="0.4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</row>
    <row r="404" spans="1:27" ht="12.3" x14ac:dyDescent="0.4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</row>
    <row r="405" spans="1:27" ht="12.3" x14ac:dyDescent="0.4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</row>
    <row r="406" spans="1:27" ht="12.3" x14ac:dyDescent="0.4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</row>
    <row r="407" spans="1:27" ht="12.3" x14ac:dyDescent="0.4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</row>
    <row r="408" spans="1:27" ht="12.3" x14ac:dyDescent="0.4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</row>
    <row r="409" spans="1:27" ht="12.3" x14ac:dyDescent="0.4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</row>
    <row r="410" spans="1:27" ht="12.3" x14ac:dyDescent="0.4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</row>
    <row r="411" spans="1:27" ht="12.3" x14ac:dyDescent="0.4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</row>
    <row r="412" spans="1:27" ht="12.3" x14ac:dyDescent="0.4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</row>
    <row r="413" spans="1:27" ht="12.3" x14ac:dyDescent="0.4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</row>
    <row r="414" spans="1:27" ht="12.3" x14ac:dyDescent="0.4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</row>
    <row r="415" spans="1:27" ht="12.3" x14ac:dyDescent="0.4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</row>
    <row r="416" spans="1:27" ht="12.3" x14ac:dyDescent="0.4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</row>
    <row r="417" spans="1:27" ht="12.3" x14ac:dyDescent="0.4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</row>
    <row r="418" spans="1:27" ht="12.3" x14ac:dyDescent="0.4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</row>
    <row r="419" spans="1:27" ht="12.3" x14ac:dyDescent="0.4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</row>
    <row r="420" spans="1:27" ht="12.3" x14ac:dyDescent="0.4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</row>
    <row r="421" spans="1:27" ht="12.3" x14ac:dyDescent="0.4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</row>
    <row r="422" spans="1:27" ht="12.3" x14ac:dyDescent="0.4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</row>
    <row r="423" spans="1:27" ht="12.3" x14ac:dyDescent="0.4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</row>
    <row r="424" spans="1:27" ht="12.3" x14ac:dyDescent="0.4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</row>
    <row r="425" spans="1:27" ht="12.3" x14ac:dyDescent="0.4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</row>
    <row r="426" spans="1:27" ht="12.3" x14ac:dyDescent="0.4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</row>
    <row r="427" spans="1:27" ht="12.3" x14ac:dyDescent="0.4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</row>
    <row r="428" spans="1:27" ht="12.3" x14ac:dyDescent="0.4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</row>
    <row r="429" spans="1:27" ht="12.3" x14ac:dyDescent="0.4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</row>
    <row r="430" spans="1:27" ht="12.3" x14ac:dyDescent="0.4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</row>
    <row r="431" spans="1:27" ht="12.3" x14ac:dyDescent="0.4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</row>
    <row r="432" spans="1:27" ht="12.3" x14ac:dyDescent="0.4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</row>
    <row r="433" spans="1:27" ht="12.3" x14ac:dyDescent="0.4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</row>
    <row r="434" spans="1:27" ht="12.3" x14ac:dyDescent="0.4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</row>
    <row r="435" spans="1:27" ht="12.3" x14ac:dyDescent="0.4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</row>
    <row r="436" spans="1:27" ht="12.3" x14ac:dyDescent="0.4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</row>
    <row r="437" spans="1:27" ht="12.3" x14ac:dyDescent="0.4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</row>
    <row r="438" spans="1:27" ht="12.3" x14ac:dyDescent="0.4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</row>
    <row r="439" spans="1:27" ht="12.3" x14ac:dyDescent="0.4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</row>
    <row r="440" spans="1:27" ht="12.3" x14ac:dyDescent="0.4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</row>
    <row r="441" spans="1:27" ht="12.3" x14ac:dyDescent="0.4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</row>
    <row r="442" spans="1:27" ht="12.3" x14ac:dyDescent="0.4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</row>
    <row r="443" spans="1:27" ht="12.3" x14ac:dyDescent="0.4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</row>
    <row r="444" spans="1:27" ht="12.3" x14ac:dyDescent="0.4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</row>
    <row r="445" spans="1:27" ht="12.3" x14ac:dyDescent="0.4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</row>
    <row r="446" spans="1:27" ht="12.3" x14ac:dyDescent="0.4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</row>
    <row r="447" spans="1:27" ht="12.3" x14ac:dyDescent="0.4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</row>
    <row r="448" spans="1:27" ht="12.3" x14ac:dyDescent="0.4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</row>
    <row r="449" spans="1:27" ht="12.3" x14ac:dyDescent="0.4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</row>
    <row r="450" spans="1:27" ht="12.3" x14ac:dyDescent="0.4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</row>
    <row r="451" spans="1:27" ht="12.3" x14ac:dyDescent="0.4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</row>
    <row r="452" spans="1:27" ht="12.3" x14ac:dyDescent="0.4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</row>
    <row r="453" spans="1:27" ht="12.3" x14ac:dyDescent="0.4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</row>
    <row r="454" spans="1:27" ht="12.3" x14ac:dyDescent="0.4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</row>
    <row r="455" spans="1:27" ht="12.3" x14ac:dyDescent="0.4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</row>
    <row r="456" spans="1:27" ht="12.3" x14ac:dyDescent="0.4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</row>
    <row r="457" spans="1:27" ht="12.3" x14ac:dyDescent="0.4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</row>
    <row r="458" spans="1:27" ht="12.3" x14ac:dyDescent="0.4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</row>
    <row r="459" spans="1:27" ht="12.3" x14ac:dyDescent="0.4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</row>
    <row r="460" spans="1:27" ht="12.3" x14ac:dyDescent="0.4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</row>
    <row r="461" spans="1:27" ht="12.3" x14ac:dyDescent="0.4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</row>
    <row r="462" spans="1:27" ht="12.3" x14ac:dyDescent="0.4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</row>
    <row r="463" spans="1:27" ht="12.3" x14ac:dyDescent="0.4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</row>
    <row r="464" spans="1:27" ht="12.3" x14ac:dyDescent="0.4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</row>
    <row r="465" spans="1:27" ht="12.3" x14ac:dyDescent="0.4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</row>
    <row r="466" spans="1:27" ht="12.3" x14ac:dyDescent="0.4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</row>
    <row r="467" spans="1:27" ht="12.3" x14ac:dyDescent="0.4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</row>
    <row r="468" spans="1:27" ht="12.3" x14ac:dyDescent="0.4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</row>
    <row r="469" spans="1:27" ht="12.3" x14ac:dyDescent="0.4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</row>
    <row r="470" spans="1:27" ht="12.3" x14ac:dyDescent="0.4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</row>
    <row r="471" spans="1:27" ht="12.3" x14ac:dyDescent="0.4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</row>
    <row r="472" spans="1:27" ht="12.3" x14ac:dyDescent="0.4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</row>
    <row r="473" spans="1:27" ht="12.3" x14ac:dyDescent="0.4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</row>
    <row r="474" spans="1:27" ht="12.3" x14ac:dyDescent="0.4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</row>
    <row r="475" spans="1:27" ht="12.3" x14ac:dyDescent="0.4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</row>
    <row r="476" spans="1:27" ht="12.3" x14ac:dyDescent="0.4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</row>
    <row r="477" spans="1:27" ht="12.3" x14ac:dyDescent="0.4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</row>
    <row r="478" spans="1:27" ht="12.3" x14ac:dyDescent="0.4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</row>
    <row r="479" spans="1:27" ht="12.3" x14ac:dyDescent="0.4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</row>
    <row r="480" spans="1:27" ht="12.3" x14ac:dyDescent="0.4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</row>
    <row r="481" spans="1:27" ht="12.3" x14ac:dyDescent="0.4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</row>
    <row r="482" spans="1:27" ht="12.3" x14ac:dyDescent="0.4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</row>
    <row r="483" spans="1:27" ht="12.3" x14ac:dyDescent="0.4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</row>
    <row r="484" spans="1:27" ht="12.3" x14ac:dyDescent="0.4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</row>
    <row r="485" spans="1:27" ht="12.3" x14ac:dyDescent="0.4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</row>
    <row r="486" spans="1:27" ht="12.3" x14ac:dyDescent="0.4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</row>
    <row r="487" spans="1:27" ht="12.3" x14ac:dyDescent="0.4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</row>
    <row r="488" spans="1:27" ht="12.3" x14ac:dyDescent="0.4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</row>
    <row r="489" spans="1:27" ht="12.3" x14ac:dyDescent="0.4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</row>
    <row r="490" spans="1:27" ht="12.3" x14ac:dyDescent="0.4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</row>
    <row r="491" spans="1:27" ht="12.3" x14ac:dyDescent="0.4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</row>
    <row r="492" spans="1:27" ht="12.3" x14ac:dyDescent="0.4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</row>
    <row r="493" spans="1:27" ht="12.3" x14ac:dyDescent="0.4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</row>
    <row r="494" spans="1:27" ht="12.3" x14ac:dyDescent="0.4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</row>
    <row r="495" spans="1:27" ht="12.3" x14ac:dyDescent="0.4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</row>
    <row r="496" spans="1:27" ht="12.3" x14ac:dyDescent="0.4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</row>
    <row r="497" spans="1:27" ht="12.3" x14ac:dyDescent="0.4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</row>
    <row r="498" spans="1:27" ht="12.3" x14ac:dyDescent="0.4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</row>
    <row r="499" spans="1:27" ht="12.3" x14ac:dyDescent="0.4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</row>
    <row r="500" spans="1:27" ht="12.3" x14ac:dyDescent="0.4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</row>
    <row r="501" spans="1:27" ht="12.3" x14ac:dyDescent="0.4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</row>
    <row r="502" spans="1:27" ht="12.3" x14ac:dyDescent="0.4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</row>
    <row r="503" spans="1:27" ht="12.3" x14ac:dyDescent="0.4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</row>
    <row r="504" spans="1:27" ht="12.3" x14ac:dyDescent="0.4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</row>
    <row r="505" spans="1:27" ht="12.3" x14ac:dyDescent="0.4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</row>
    <row r="506" spans="1:27" ht="12.3" x14ac:dyDescent="0.4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</row>
    <row r="507" spans="1:27" ht="12.3" x14ac:dyDescent="0.4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</row>
    <row r="508" spans="1:27" ht="12.3" x14ac:dyDescent="0.4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</row>
    <row r="509" spans="1:27" ht="12.3" x14ac:dyDescent="0.4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</row>
    <row r="510" spans="1:27" ht="12.3" x14ac:dyDescent="0.4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</row>
    <row r="511" spans="1:27" ht="12.3" x14ac:dyDescent="0.4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</row>
    <row r="512" spans="1:27" ht="12.3" x14ac:dyDescent="0.4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</row>
    <row r="513" spans="1:27" ht="12.3" x14ac:dyDescent="0.4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</row>
    <row r="514" spans="1:27" ht="12.3" x14ac:dyDescent="0.4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</row>
    <row r="515" spans="1:27" ht="12.3" x14ac:dyDescent="0.4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</row>
    <row r="516" spans="1:27" ht="12.3" x14ac:dyDescent="0.4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</row>
    <row r="517" spans="1:27" ht="12.3" x14ac:dyDescent="0.4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</row>
    <row r="518" spans="1:27" ht="12.3" x14ac:dyDescent="0.4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</row>
    <row r="519" spans="1:27" ht="12.3" x14ac:dyDescent="0.4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</row>
    <row r="520" spans="1:27" ht="12.3" x14ac:dyDescent="0.4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</row>
    <row r="521" spans="1:27" ht="12.3" x14ac:dyDescent="0.4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</row>
    <row r="522" spans="1:27" ht="12.3" x14ac:dyDescent="0.4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</row>
    <row r="523" spans="1:27" ht="12.3" x14ac:dyDescent="0.4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</row>
    <row r="524" spans="1:27" ht="12.3" x14ac:dyDescent="0.4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</row>
    <row r="525" spans="1:27" ht="12.3" x14ac:dyDescent="0.4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</row>
    <row r="526" spans="1:27" ht="12.3" x14ac:dyDescent="0.4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</row>
    <row r="527" spans="1:27" ht="12.3" x14ac:dyDescent="0.4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</row>
    <row r="528" spans="1:27" ht="12.3" x14ac:dyDescent="0.4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</row>
    <row r="529" spans="1:27" ht="12.3" x14ac:dyDescent="0.4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</row>
    <row r="530" spans="1:27" ht="12.3" x14ac:dyDescent="0.4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</row>
    <row r="531" spans="1:27" ht="12.3" x14ac:dyDescent="0.4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</row>
    <row r="532" spans="1:27" ht="12.3" x14ac:dyDescent="0.4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</row>
    <row r="533" spans="1:27" ht="12.3" x14ac:dyDescent="0.4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</row>
    <row r="534" spans="1:27" ht="12.3" x14ac:dyDescent="0.4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</row>
    <row r="535" spans="1:27" ht="12.3" x14ac:dyDescent="0.4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</row>
    <row r="536" spans="1:27" ht="12.3" x14ac:dyDescent="0.4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</row>
    <row r="537" spans="1:27" ht="12.3" x14ac:dyDescent="0.4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</row>
    <row r="538" spans="1:27" ht="12.3" x14ac:dyDescent="0.4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</row>
    <row r="539" spans="1:27" ht="12.3" x14ac:dyDescent="0.4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</row>
    <row r="540" spans="1:27" ht="12.3" x14ac:dyDescent="0.4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</row>
    <row r="541" spans="1:27" ht="12.3" x14ac:dyDescent="0.4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</row>
    <row r="542" spans="1:27" ht="12.3" x14ac:dyDescent="0.4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</row>
    <row r="543" spans="1:27" ht="12.3" x14ac:dyDescent="0.4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</row>
    <row r="544" spans="1:27" ht="12.3" x14ac:dyDescent="0.4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</row>
    <row r="545" spans="1:27" ht="12.3" x14ac:dyDescent="0.4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</row>
    <row r="546" spans="1:27" ht="12.3" x14ac:dyDescent="0.4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</row>
    <row r="547" spans="1:27" ht="12.3" x14ac:dyDescent="0.4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</row>
    <row r="548" spans="1:27" ht="12.3" x14ac:dyDescent="0.4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</row>
    <row r="549" spans="1:27" ht="12.3" x14ac:dyDescent="0.4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</row>
    <row r="550" spans="1:27" ht="12.3" x14ac:dyDescent="0.4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</row>
    <row r="551" spans="1:27" ht="12.3" x14ac:dyDescent="0.4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</row>
    <row r="552" spans="1:27" ht="12.3" x14ac:dyDescent="0.4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</row>
    <row r="553" spans="1:27" ht="12.3" x14ac:dyDescent="0.4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</row>
    <row r="554" spans="1:27" ht="12.3" x14ac:dyDescent="0.4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</row>
    <row r="555" spans="1:27" ht="12.3" x14ac:dyDescent="0.4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</row>
    <row r="556" spans="1:27" ht="12.3" x14ac:dyDescent="0.4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</row>
    <row r="557" spans="1:27" ht="12.3" x14ac:dyDescent="0.4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</row>
    <row r="558" spans="1:27" ht="12.3" x14ac:dyDescent="0.4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</row>
    <row r="559" spans="1:27" ht="12.3" x14ac:dyDescent="0.4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</row>
    <row r="560" spans="1:27" ht="12.3" x14ac:dyDescent="0.4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</row>
    <row r="561" spans="1:27" ht="12.3" x14ac:dyDescent="0.4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</row>
    <row r="562" spans="1:27" ht="12.3" x14ac:dyDescent="0.4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</row>
    <row r="563" spans="1:27" ht="12.3" x14ac:dyDescent="0.4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</row>
    <row r="564" spans="1:27" ht="12.3" x14ac:dyDescent="0.4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</row>
    <row r="565" spans="1:27" ht="12.3" x14ac:dyDescent="0.4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</row>
    <row r="566" spans="1:27" ht="12.3" x14ac:dyDescent="0.4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</row>
    <row r="567" spans="1:27" ht="12.3" x14ac:dyDescent="0.4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</row>
    <row r="568" spans="1:27" ht="12.3" x14ac:dyDescent="0.4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</row>
    <row r="569" spans="1:27" ht="12.3" x14ac:dyDescent="0.4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</row>
    <row r="570" spans="1:27" ht="12.3" x14ac:dyDescent="0.4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</row>
    <row r="571" spans="1:27" ht="12.3" x14ac:dyDescent="0.4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</row>
    <row r="572" spans="1:27" ht="12.3" x14ac:dyDescent="0.4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</row>
    <row r="573" spans="1:27" ht="12.3" x14ac:dyDescent="0.4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</row>
    <row r="574" spans="1:27" ht="12.3" x14ac:dyDescent="0.4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</row>
    <row r="575" spans="1:27" ht="12.3" x14ac:dyDescent="0.4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</row>
    <row r="576" spans="1:27" ht="12.3" x14ac:dyDescent="0.4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</row>
    <row r="577" spans="1:27" ht="12.3" x14ac:dyDescent="0.4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</row>
    <row r="578" spans="1:27" ht="12.3" x14ac:dyDescent="0.4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</row>
    <row r="579" spans="1:27" ht="12.3" x14ac:dyDescent="0.4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</row>
    <row r="580" spans="1:27" ht="12.3" x14ac:dyDescent="0.4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</row>
    <row r="581" spans="1:27" ht="12.3" x14ac:dyDescent="0.4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</row>
    <row r="582" spans="1:27" ht="12.3" x14ac:dyDescent="0.4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</row>
    <row r="583" spans="1:27" ht="12.3" x14ac:dyDescent="0.4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</row>
    <row r="584" spans="1:27" ht="12.3" x14ac:dyDescent="0.4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</row>
    <row r="585" spans="1:27" ht="12.3" x14ac:dyDescent="0.4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</row>
    <row r="586" spans="1:27" ht="12.3" x14ac:dyDescent="0.4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</row>
    <row r="587" spans="1:27" ht="12.3" x14ac:dyDescent="0.4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</row>
    <row r="588" spans="1:27" ht="12.3" x14ac:dyDescent="0.4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</row>
    <row r="589" spans="1:27" ht="12.3" x14ac:dyDescent="0.4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</row>
    <row r="590" spans="1:27" ht="12.3" x14ac:dyDescent="0.4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</row>
    <row r="591" spans="1:27" ht="12.3" x14ac:dyDescent="0.4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</row>
    <row r="592" spans="1:27" ht="12.3" x14ac:dyDescent="0.4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</row>
    <row r="593" spans="1:27" ht="12.3" x14ac:dyDescent="0.4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</row>
    <row r="594" spans="1:27" ht="12.3" x14ac:dyDescent="0.4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</row>
    <row r="595" spans="1:27" ht="12.3" x14ac:dyDescent="0.4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</row>
    <row r="596" spans="1:27" ht="12.3" x14ac:dyDescent="0.4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</row>
    <row r="597" spans="1:27" ht="12.3" x14ac:dyDescent="0.4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</row>
    <row r="598" spans="1:27" ht="12.3" x14ac:dyDescent="0.4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</row>
    <row r="599" spans="1:27" ht="12.3" x14ac:dyDescent="0.4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</row>
    <row r="600" spans="1:27" ht="12.3" x14ac:dyDescent="0.4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</row>
    <row r="601" spans="1:27" ht="12.3" x14ac:dyDescent="0.4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</row>
    <row r="602" spans="1:27" ht="12.3" x14ac:dyDescent="0.4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</row>
    <row r="603" spans="1:27" ht="12.3" x14ac:dyDescent="0.4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</row>
    <row r="604" spans="1:27" ht="12.3" x14ac:dyDescent="0.4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</row>
    <row r="605" spans="1:27" ht="12.3" x14ac:dyDescent="0.4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</row>
    <row r="606" spans="1:27" ht="12.3" x14ac:dyDescent="0.4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</row>
    <row r="607" spans="1:27" ht="12.3" x14ac:dyDescent="0.4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</row>
    <row r="608" spans="1:27" ht="12.3" x14ac:dyDescent="0.4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</row>
    <row r="609" spans="1:27" ht="12.3" x14ac:dyDescent="0.4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</row>
    <row r="610" spans="1:27" ht="12.3" x14ac:dyDescent="0.4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</row>
    <row r="611" spans="1:27" ht="12.3" x14ac:dyDescent="0.4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</row>
    <row r="612" spans="1:27" ht="12.3" x14ac:dyDescent="0.4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</row>
    <row r="613" spans="1:27" ht="12.3" x14ac:dyDescent="0.4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</row>
    <row r="614" spans="1:27" ht="12.3" x14ac:dyDescent="0.4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</row>
    <row r="615" spans="1:27" ht="12.3" x14ac:dyDescent="0.4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</row>
    <row r="616" spans="1:27" ht="12.3" x14ac:dyDescent="0.4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</row>
    <row r="617" spans="1:27" ht="12.3" x14ac:dyDescent="0.4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</row>
    <row r="618" spans="1:27" ht="12.3" x14ac:dyDescent="0.4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</row>
    <row r="619" spans="1:27" ht="12.3" x14ac:dyDescent="0.4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</row>
    <row r="620" spans="1:27" ht="12.3" x14ac:dyDescent="0.4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</row>
    <row r="621" spans="1:27" ht="12.3" x14ac:dyDescent="0.4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</row>
    <row r="622" spans="1:27" ht="12.3" x14ac:dyDescent="0.4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</row>
    <row r="623" spans="1:27" ht="12.3" x14ac:dyDescent="0.4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</row>
    <row r="624" spans="1:27" ht="12.3" x14ac:dyDescent="0.4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</row>
    <row r="625" spans="1:27" ht="12.3" x14ac:dyDescent="0.4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</row>
    <row r="626" spans="1:27" ht="12.3" x14ac:dyDescent="0.4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</row>
    <row r="627" spans="1:27" ht="12.3" x14ac:dyDescent="0.4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</row>
    <row r="628" spans="1:27" ht="12.3" x14ac:dyDescent="0.4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</row>
    <row r="629" spans="1:27" ht="12.3" x14ac:dyDescent="0.4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</row>
    <row r="630" spans="1:27" ht="12.3" x14ac:dyDescent="0.4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</row>
    <row r="631" spans="1:27" ht="12.3" x14ac:dyDescent="0.4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</row>
    <row r="632" spans="1:27" ht="12.3" x14ac:dyDescent="0.4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</row>
    <row r="633" spans="1:27" ht="12.3" x14ac:dyDescent="0.4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</row>
    <row r="634" spans="1:27" ht="12.3" x14ac:dyDescent="0.4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</row>
    <row r="635" spans="1:27" ht="12.3" x14ac:dyDescent="0.4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</row>
    <row r="636" spans="1:27" ht="12.3" x14ac:dyDescent="0.4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</row>
    <row r="637" spans="1:27" ht="12.3" x14ac:dyDescent="0.4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</row>
    <row r="638" spans="1:27" ht="12.3" x14ac:dyDescent="0.4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</row>
    <row r="639" spans="1:27" ht="12.3" x14ac:dyDescent="0.4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</row>
    <row r="640" spans="1:27" ht="12.3" x14ac:dyDescent="0.4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</row>
    <row r="641" spans="1:27" ht="12.3" x14ac:dyDescent="0.4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</row>
    <row r="642" spans="1:27" ht="12.3" x14ac:dyDescent="0.4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</row>
    <row r="643" spans="1:27" ht="12.3" x14ac:dyDescent="0.4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</row>
    <row r="644" spans="1:27" ht="12.3" x14ac:dyDescent="0.4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</row>
    <row r="645" spans="1:27" ht="12.3" x14ac:dyDescent="0.4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</row>
    <row r="646" spans="1:27" ht="12.3" x14ac:dyDescent="0.4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</row>
    <row r="647" spans="1:27" ht="12.3" x14ac:dyDescent="0.4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</row>
    <row r="648" spans="1:27" ht="12.3" x14ac:dyDescent="0.4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</row>
    <row r="649" spans="1:27" ht="12.3" x14ac:dyDescent="0.4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</row>
    <row r="650" spans="1:27" ht="12.3" x14ac:dyDescent="0.4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</row>
    <row r="651" spans="1:27" ht="12.3" x14ac:dyDescent="0.4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</row>
    <row r="652" spans="1:27" ht="12.3" x14ac:dyDescent="0.4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</row>
    <row r="653" spans="1:27" ht="12.3" x14ac:dyDescent="0.4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</row>
    <row r="654" spans="1:27" ht="12.3" x14ac:dyDescent="0.4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</row>
    <row r="655" spans="1:27" ht="12.3" x14ac:dyDescent="0.4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</row>
    <row r="656" spans="1:27" ht="12.3" x14ac:dyDescent="0.4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</row>
    <row r="657" spans="1:27" ht="12.3" x14ac:dyDescent="0.4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</row>
    <row r="658" spans="1:27" ht="12.3" x14ac:dyDescent="0.4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</row>
    <row r="659" spans="1:27" ht="12.3" x14ac:dyDescent="0.4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</row>
    <row r="660" spans="1:27" ht="12.3" x14ac:dyDescent="0.4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</row>
    <row r="661" spans="1:27" ht="12.3" x14ac:dyDescent="0.4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</row>
    <row r="662" spans="1:27" ht="12.3" x14ac:dyDescent="0.4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</row>
    <row r="663" spans="1:27" ht="12.3" x14ac:dyDescent="0.4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</row>
    <row r="664" spans="1:27" ht="12.3" x14ac:dyDescent="0.4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</row>
    <row r="665" spans="1:27" ht="12.3" x14ac:dyDescent="0.4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</row>
    <row r="666" spans="1:27" ht="12.3" x14ac:dyDescent="0.4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</row>
    <row r="667" spans="1:27" ht="12.3" x14ac:dyDescent="0.4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</row>
    <row r="668" spans="1:27" ht="12.3" x14ac:dyDescent="0.4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</row>
    <row r="669" spans="1:27" ht="12.3" x14ac:dyDescent="0.4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</row>
    <row r="670" spans="1:27" ht="12.3" x14ac:dyDescent="0.4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</row>
    <row r="671" spans="1:27" ht="12.3" x14ac:dyDescent="0.4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</row>
    <row r="672" spans="1:27" ht="12.3" x14ac:dyDescent="0.4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</row>
    <row r="673" spans="1:27" ht="12.3" x14ac:dyDescent="0.4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</row>
    <row r="674" spans="1:27" ht="12.3" x14ac:dyDescent="0.4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</row>
    <row r="675" spans="1:27" ht="12.3" x14ac:dyDescent="0.4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</row>
    <row r="676" spans="1:27" ht="12.3" x14ac:dyDescent="0.4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</row>
    <row r="677" spans="1:27" ht="12.3" x14ac:dyDescent="0.4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</row>
    <row r="678" spans="1:27" ht="12.3" x14ac:dyDescent="0.4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</row>
    <row r="679" spans="1:27" ht="12.3" x14ac:dyDescent="0.4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</row>
    <row r="680" spans="1:27" ht="12.3" x14ac:dyDescent="0.4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</row>
    <row r="681" spans="1:27" ht="12.3" x14ac:dyDescent="0.4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</row>
    <row r="682" spans="1:27" ht="12.3" x14ac:dyDescent="0.4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</row>
    <row r="683" spans="1:27" ht="12.3" x14ac:dyDescent="0.4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</row>
    <row r="684" spans="1:27" ht="12.3" x14ac:dyDescent="0.4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</row>
    <row r="685" spans="1:27" ht="12.3" x14ac:dyDescent="0.4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</row>
    <row r="686" spans="1:27" ht="12.3" x14ac:dyDescent="0.4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</row>
    <row r="687" spans="1:27" ht="12.3" x14ac:dyDescent="0.4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</row>
    <row r="688" spans="1:27" ht="12.3" x14ac:dyDescent="0.4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</row>
    <row r="689" spans="1:27" ht="12.3" x14ac:dyDescent="0.4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</row>
    <row r="690" spans="1:27" ht="12.3" x14ac:dyDescent="0.4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</row>
    <row r="691" spans="1:27" ht="12.3" x14ac:dyDescent="0.4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</row>
    <row r="692" spans="1:27" ht="12.3" x14ac:dyDescent="0.4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</row>
    <row r="693" spans="1:27" ht="12.3" x14ac:dyDescent="0.4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</row>
    <row r="694" spans="1:27" ht="12.3" x14ac:dyDescent="0.4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</row>
    <row r="695" spans="1:27" ht="12.3" x14ac:dyDescent="0.4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</row>
    <row r="696" spans="1:27" ht="12.3" x14ac:dyDescent="0.4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</row>
    <row r="697" spans="1:27" ht="12.3" x14ac:dyDescent="0.4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</row>
    <row r="698" spans="1:27" ht="12.3" x14ac:dyDescent="0.4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</row>
    <row r="699" spans="1:27" ht="12.3" x14ac:dyDescent="0.4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</row>
    <row r="700" spans="1:27" ht="12.3" x14ac:dyDescent="0.4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</row>
    <row r="701" spans="1:27" ht="12.3" x14ac:dyDescent="0.4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</row>
    <row r="702" spans="1:27" ht="12.3" x14ac:dyDescent="0.4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</row>
    <row r="703" spans="1:27" ht="12.3" x14ac:dyDescent="0.4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</row>
    <row r="704" spans="1:27" ht="12.3" x14ac:dyDescent="0.4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</row>
    <row r="705" spans="1:27" ht="12.3" x14ac:dyDescent="0.4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</row>
    <row r="706" spans="1:27" ht="12.3" x14ac:dyDescent="0.4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</row>
    <row r="707" spans="1:27" ht="12.3" x14ac:dyDescent="0.4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</row>
    <row r="708" spans="1:27" ht="12.3" x14ac:dyDescent="0.4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</row>
    <row r="709" spans="1:27" ht="12.3" x14ac:dyDescent="0.4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</row>
    <row r="710" spans="1:27" ht="12.3" x14ac:dyDescent="0.4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</row>
    <row r="711" spans="1:27" ht="12.3" x14ac:dyDescent="0.4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</row>
    <row r="712" spans="1:27" ht="12.3" x14ac:dyDescent="0.4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</row>
    <row r="713" spans="1:27" ht="12.3" x14ac:dyDescent="0.4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</row>
    <row r="714" spans="1:27" ht="12.3" x14ac:dyDescent="0.4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</row>
    <row r="715" spans="1:27" ht="12.3" x14ac:dyDescent="0.4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</row>
    <row r="716" spans="1:27" ht="12.3" x14ac:dyDescent="0.4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</row>
    <row r="717" spans="1:27" ht="12.3" x14ac:dyDescent="0.4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</row>
    <row r="718" spans="1:27" ht="12.3" x14ac:dyDescent="0.4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</row>
    <row r="719" spans="1:27" ht="12.3" x14ac:dyDescent="0.4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</row>
    <row r="720" spans="1:27" ht="12.3" x14ac:dyDescent="0.4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</row>
    <row r="721" spans="1:27" ht="12.3" x14ac:dyDescent="0.4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</row>
    <row r="722" spans="1:27" ht="12.3" x14ac:dyDescent="0.4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</row>
    <row r="723" spans="1:27" ht="12.3" x14ac:dyDescent="0.4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</row>
    <row r="724" spans="1:27" ht="12.3" x14ac:dyDescent="0.4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</row>
    <row r="725" spans="1:27" ht="12.3" x14ac:dyDescent="0.4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</row>
    <row r="726" spans="1:27" ht="12.3" x14ac:dyDescent="0.4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</row>
    <row r="727" spans="1:27" ht="12.3" x14ac:dyDescent="0.4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</row>
    <row r="728" spans="1:27" ht="12.3" x14ac:dyDescent="0.4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</row>
    <row r="729" spans="1:27" ht="12.3" x14ac:dyDescent="0.4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</row>
    <row r="730" spans="1:27" ht="12.3" x14ac:dyDescent="0.4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</row>
    <row r="731" spans="1:27" ht="12.3" x14ac:dyDescent="0.4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</row>
    <row r="732" spans="1:27" ht="12.3" x14ac:dyDescent="0.4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</row>
    <row r="733" spans="1:27" ht="12.3" x14ac:dyDescent="0.4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</row>
    <row r="734" spans="1:27" ht="12.3" x14ac:dyDescent="0.4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</row>
    <row r="735" spans="1:27" ht="12.3" x14ac:dyDescent="0.4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</row>
    <row r="736" spans="1:27" ht="12.3" x14ac:dyDescent="0.4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</row>
    <row r="737" spans="1:27" ht="12.3" x14ac:dyDescent="0.4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</row>
    <row r="738" spans="1:27" ht="12.3" x14ac:dyDescent="0.4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</row>
    <row r="739" spans="1:27" ht="12.3" x14ac:dyDescent="0.4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</row>
    <row r="740" spans="1:27" ht="12.3" x14ac:dyDescent="0.4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</row>
    <row r="741" spans="1:27" ht="12.3" x14ac:dyDescent="0.4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</row>
    <row r="742" spans="1:27" ht="12.3" x14ac:dyDescent="0.4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</row>
    <row r="743" spans="1:27" ht="12.3" x14ac:dyDescent="0.4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</row>
    <row r="744" spans="1:27" ht="12.3" x14ac:dyDescent="0.4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</row>
    <row r="745" spans="1:27" ht="12.3" x14ac:dyDescent="0.4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</row>
    <row r="746" spans="1:27" ht="12.3" x14ac:dyDescent="0.4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</row>
    <row r="747" spans="1:27" ht="12.3" x14ac:dyDescent="0.4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</row>
    <row r="748" spans="1:27" ht="12.3" x14ac:dyDescent="0.4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</row>
    <row r="749" spans="1:27" ht="12.3" x14ac:dyDescent="0.4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</row>
    <row r="750" spans="1:27" ht="12.3" x14ac:dyDescent="0.4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</row>
    <row r="751" spans="1:27" ht="12.3" x14ac:dyDescent="0.4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</row>
    <row r="752" spans="1:27" ht="12.3" x14ac:dyDescent="0.4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</row>
    <row r="753" spans="1:27" ht="12.3" x14ac:dyDescent="0.4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</row>
    <row r="754" spans="1:27" ht="12.3" x14ac:dyDescent="0.4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</row>
    <row r="755" spans="1:27" ht="12.3" x14ac:dyDescent="0.4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</row>
    <row r="756" spans="1:27" ht="12.3" x14ac:dyDescent="0.4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</row>
    <row r="757" spans="1:27" ht="12.3" x14ac:dyDescent="0.4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</row>
    <row r="758" spans="1:27" ht="12.3" x14ac:dyDescent="0.4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</row>
    <row r="759" spans="1:27" ht="12.3" x14ac:dyDescent="0.4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</row>
    <row r="760" spans="1:27" ht="12.3" x14ac:dyDescent="0.4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</row>
    <row r="761" spans="1:27" ht="12.3" x14ac:dyDescent="0.4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</row>
    <row r="762" spans="1:27" ht="12.3" x14ac:dyDescent="0.4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</row>
    <row r="763" spans="1:27" ht="12.3" x14ac:dyDescent="0.4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</row>
    <row r="764" spans="1:27" ht="12.3" x14ac:dyDescent="0.4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</row>
    <row r="765" spans="1:27" ht="12.3" x14ac:dyDescent="0.4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</row>
    <row r="766" spans="1:27" ht="12.3" x14ac:dyDescent="0.4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</row>
    <row r="767" spans="1:27" ht="12.3" x14ac:dyDescent="0.4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</row>
    <row r="768" spans="1:27" ht="12.3" x14ac:dyDescent="0.4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</row>
    <row r="769" spans="1:27" ht="12.3" x14ac:dyDescent="0.4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</row>
    <row r="770" spans="1:27" ht="12.3" x14ac:dyDescent="0.4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</row>
    <row r="771" spans="1:27" ht="12.3" x14ac:dyDescent="0.4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</row>
    <row r="772" spans="1:27" ht="12.3" x14ac:dyDescent="0.4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</row>
    <row r="773" spans="1:27" ht="12.3" x14ac:dyDescent="0.4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</row>
    <row r="774" spans="1:27" ht="12.3" x14ac:dyDescent="0.4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</row>
    <row r="775" spans="1:27" ht="12.3" x14ac:dyDescent="0.4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</row>
    <row r="776" spans="1:27" ht="12.3" x14ac:dyDescent="0.4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</row>
    <row r="777" spans="1:27" ht="12.3" x14ac:dyDescent="0.4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</row>
    <row r="778" spans="1:27" ht="12.3" x14ac:dyDescent="0.4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</row>
    <row r="779" spans="1:27" ht="12.3" x14ac:dyDescent="0.4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</row>
    <row r="780" spans="1:27" ht="12.3" x14ac:dyDescent="0.4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</row>
    <row r="781" spans="1:27" ht="12.3" x14ac:dyDescent="0.4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</row>
    <row r="782" spans="1:27" ht="12.3" x14ac:dyDescent="0.4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</row>
    <row r="783" spans="1:27" ht="12.3" x14ac:dyDescent="0.4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</row>
    <row r="784" spans="1:27" ht="12.3" x14ac:dyDescent="0.4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</row>
    <row r="785" spans="1:27" ht="12.3" x14ac:dyDescent="0.4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</row>
    <row r="786" spans="1:27" ht="12.3" x14ac:dyDescent="0.4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</row>
    <row r="787" spans="1:27" ht="12.3" x14ac:dyDescent="0.4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</row>
    <row r="788" spans="1:27" ht="12.3" x14ac:dyDescent="0.4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</row>
    <row r="789" spans="1:27" ht="12.3" x14ac:dyDescent="0.4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</row>
    <row r="790" spans="1:27" ht="12.3" x14ac:dyDescent="0.4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</row>
    <row r="791" spans="1:27" ht="12.3" x14ac:dyDescent="0.4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</row>
    <row r="792" spans="1:27" ht="12.3" x14ac:dyDescent="0.4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</row>
    <row r="793" spans="1:27" ht="12.3" x14ac:dyDescent="0.4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</row>
    <row r="794" spans="1:27" ht="12.3" x14ac:dyDescent="0.4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</row>
    <row r="795" spans="1:27" ht="12.3" x14ac:dyDescent="0.4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</row>
    <row r="796" spans="1:27" ht="12.3" x14ac:dyDescent="0.4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</row>
    <row r="797" spans="1:27" ht="12.3" x14ac:dyDescent="0.4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</row>
    <row r="798" spans="1:27" ht="12.3" x14ac:dyDescent="0.4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</row>
    <row r="799" spans="1:27" ht="12.3" x14ac:dyDescent="0.4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</row>
    <row r="800" spans="1:27" ht="12.3" x14ac:dyDescent="0.4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</row>
    <row r="801" spans="1:27" ht="12.3" x14ac:dyDescent="0.4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</row>
    <row r="802" spans="1:27" ht="12.3" x14ac:dyDescent="0.4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</row>
    <row r="803" spans="1:27" ht="12.3" x14ac:dyDescent="0.4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</row>
    <row r="804" spans="1:27" ht="12.3" x14ac:dyDescent="0.4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</row>
    <row r="805" spans="1:27" ht="12.3" x14ac:dyDescent="0.4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</row>
    <row r="806" spans="1:27" ht="12.3" x14ac:dyDescent="0.4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</row>
    <row r="807" spans="1:27" ht="12.3" x14ac:dyDescent="0.4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</row>
    <row r="808" spans="1:27" ht="12.3" x14ac:dyDescent="0.4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</row>
    <row r="809" spans="1:27" ht="12.3" x14ac:dyDescent="0.4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</row>
    <row r="810" spans="1:27" ht="12.3" x14ac:dyDescent="0.4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</row>
    <row r="811" spans="1:27" ht="12.3" x14ac:dyDescent="0.4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</row>
    <row r="812" spans="1:27" ht="12.3" x14ac:dyDescent="0.4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</row>
    <row r="813" spans="1:27" ht="12.3" x14ac:dyDescent="0.4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</row>
    <row r="814" spans="1:27" ht="12.3" x14ac:dyDescent="0.4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</row>
    <row r="815" spans="1:27" ht="12.3" x14ac:dyDescent="0.4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</row>
    <row r="816" spans="1:27" ht="12.3" x14ac:dyDescent="0.4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</row>
    <row r="817" spans="1:27" ht="12.3" x14ac:dyDescent="0.4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</row>
    <row r="818" spans="1:27" ht="12.3" x14ac:dyDescent="0.4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</row>
    <row r="819" spans="1:27" ht="12.3" x14ac:dyDescent="0.4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</row>
    <row r="820" spans="1:27" ht="12.3" x14ac:dyDescent="0.4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</row>
    <row r="821" spans="1:27" ht="12.3" x14ac:dyDescent="0.4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</row>
    <row r="822" spans="1:27" ht="12.3" x14ac:dyDescent="0.4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</row>
    <row r="823" spans="1:27" ht="12.3" x14ac:dyDescent="0.4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</row>
    <row r="824" spans="1:27" ht="12.3" x14ac:dyDescent="0.4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</row>
    <row r="825" spans="1:27" ht="12.3" x14ac:dyDescent="0.4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</row>
    <row r="826" spans="1:27" ht="12.3" x14ac:dyDescent="0.4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</row>
    <row r="827" spans="1:27" ht="12.3" x14ac:dyDescent="0.4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</row>
    <row r="828" spans="1:27" ht="12.3" x14ac:dyDescent="0.4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</row>
    <row r="829" spans="1:27" ht="12.3" x14ac:dyDescent="0.4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</row>
    <row r="830" spans="1:27" ht="12.3" x14ac:dyDescent="0.4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</row>
    <row r="831" spans="1:27" ht="12.3" x14ac:dyDescent="0.4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</row>
    <row r="832" spans="1:27" ht="12.3" x14ac:dyDescent="0.4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</row>
    <row r="833" spans="1:27" ht="12.3" x14ac:dyDescent="0.4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</row>
    <row r="834" spans="1:27" ht="12.3" x14ac:dyDescent="0.4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</row>
    <row r="835" spans="1:27" ht="12.3" x14ac:dyDescent="0.4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</row>
    <row r="836" spans="1:27" ht="12.3" x14ac:dyDescent="0.4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</row>
    <row r="837" spans="1:27" ht="12.3" x14ac:dyDescent="0.4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</row>
    <row r="838" spans="1:27" ht="12.3" x14ac:dyDescent="0.4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</row>
    <row r="839" spans="1:27" ht="12.3" x14ac:dyDescent="0.4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</row>
    <row r="840" spans="1:27" ht="12.3" x14ac:dyDescent="0.4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</row>
    <row r="841" spans="1:27" ht="12.3" x14ac:dyDescent="0.4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</row>
    <row r="842" spans="1:27" ht="12.3" x14ac:dyDescent="0.4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</row>
    <row r="843" spans="1:27" ht="12.3" x14ac:dyDescent="0.4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</row>
    <row r="844" spans="1:27" ht="12.3" x14ac:dyDescent="0.4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</row>
    <row r="845" spans="1:27" ht="12.3" x14ac:dyDescent="0.4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</row>
    <row r="846" spans="1:27" ht="12.3" x14ac:dyDescent="0.4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</row>
    <row r="847" spans="1:27" ht="12.3" x14ac:dyDescent="0.4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</row>
    <row r="848" spans="1:27" ht="12.3" x14ac:dyDescent="0.4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</row>
    <row r="849" spans="1:27" ht="12.3" x14ac:dyDescent="0.4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</row>
    <row r="850" spans="1:27" ht="12.3" x14ac:dyDescent="0.4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</row>
    <row r="851" spans="1:27" ht="12.3" x14ac:dyDescent="0.4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</row>
    <row r="852" spans="1:27" ht="12.3" x14ac:dyDescent="0.4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</row>
    <row r="853" spans="1:27" ht="12.3" x14ac:dyDescent="0.4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</row>
    <row r="854" spans="1:27" ht="12.3" x14ac:dyDescent="0.4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</row>
    <row r="855" spans="1:27" ht="12.3" x14ac:dyDescent="0.4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</row>
    <row r="856" spans="1:27" ht="12.3" x14ac:dyDescent="0.4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</row>
    <row r="857" spans="1:27" ht="12.3" x14ac:dyDescent="0.4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</row>
    <row r="858" spans="1:27" ht="12.3" x14ac:dyDescent="0.4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</row>
    <row r="859" spans="1:27" ht="12.3" x14ac:dyDescent="0.4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</row>
    <row r="860" spans="1:27" ht="12.3" x14ac:dyDescent="0.4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</row>
    <row r="861" spans="1:27" ht="12.3" x14ac:dyDescent="0.4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</row>
    <row r="862" spans="1:27" ht="12.3" x14ac:dyDescent="0.4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</row>
    <row r="863" spans="1:27" ht="12.3" x14ac:dyDescent="0.4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</row>
    <row r="864" spans="1:27" ht="12.3" x14ac:dyDescent="0.4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</row>
    <row r="865" spans="1:27" ht="12.3" x14ac:dyDescent="0.4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</row>
    <row r="866" spans="1:27" ht="12.3" x14ac:dyDescent="0.4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</row>
    <row r="867" spans="1:27" ht="12.3" x14ac:dyDescent="0.4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</row>
    <row r="868" spans="1:27" ht="12.3" x14ac:dyDescent="0.4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</row>
    <row r="869" spans="1:27" ht="12.3" x14ac:dyDescent="0.4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</row>
    <row r="870" spans="1:27" ht="12.3" x14ac:dyDescent="0.4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</row>
    <row r="871" spans="1:27" ht="12.3" x14ac:dyDescent="0.4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</row>
    <row r="872" spans="1:27" ht="12.3" x14ac:dyDescent="0.4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</row>
    <row r="873" spans="1:27" ht="12.3" x14ac:dyDescent="0.4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</row>
    <row r="874" spans="1:27" ht="12.3" x14ac:dyDescent="0.4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</row>
    <row r="875" spans="1:27" ht="12.3" x14ac:dyDescent="0.4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</row>
    <row r="876" spans="1:27" ht="12.3" x14ac:dyDescent="0.4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</row>
    <row r="877" spans="1:27" ht="12.3" x14ac:dyDescent="0.4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</row>
    <row r="878" spans="1:27" ht="12.3" x14ac:dyDescent="0.4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</row>
    <row r="879" spans="1:27" ht="12.3" x14ac:dyDescent="0.4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</row>
    <row r="880" spans="1:27" ht="12.3" x14ac:dyDescent="0.4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</row>
    <row r="881" spans="1:27" ht="12.3" x14ac:dyDescent="0.4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</row>
    <row r="882" spans="1:27" ht="12.3" x14ac:dyDescent="0.4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</row>
    <row r="883" spans="1:27" ht="12.3" x14ac:dyDescent="0.4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</row>
    <row r="884" spans="1:27" ht="12.3" x14ac:dyDescent="0.4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</row>
    <row r="885" spans="1:27" ht="12.3" x14ac:dyDescent="0.4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</row>
    <row r="886" spans="1:27" ht="12.3" x14ac:dyDescent="0.4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</row>
    <row r="887" spans="1:27" ht="12.3" x14ac:dyDescent="0.4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</row>
    <row r="888" spans="1:27" ht="12.3" x14ac:dyDescent="0.4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</row>
    <row r="889" spans="1:27" ht="12.3" x14ac:dyDescent="0.4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</row>
    <row r="890" spans="1:27" ht="12.3" x14ac:dyDescent="0.4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</row>
    <row r="891" spans="1:27" ht="12.3" x14ac:dyDescent="0.4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</row>
    <row r="892" spans="1:27" ht="12.3" x14ac:dyDescent="0.4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</row>
    <row r="893" spans="1:27" ht="12.3" x14ac:dyDescent="0.4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</row>
    <row r="894" spans="1:27" ht="12.3" x14ac:dyDescent="0.4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</row>
    <row r="895" spans="1:27" ht="12.3" x14ac:dyDescent="0.4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</row>
    <row r="896" spans="1:27" ht="12.3" x14ac:dyDescent="0.4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</row>
    <row r="897" spans="1:27" ht="12.3" x14ac:dyDescent="0.4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</row>
    <row r="898" spans="1:27" ht="12.3" x14ac:dyDescent="0.4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</row>
    <row r="899" spans="1:27" ht="12.3" x14ac:dyDescent="0.4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</row>
    <row r="900" spans="1:27" ht="12.3" x14ac:dyDescent="0.4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</row>
    <row r="901" spans="1:27" ht="12.3" x14ac:dyDescent="0.4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</row>
    <row r="902" spans="1:27" ht="12.3" x14ac:dyDescent="0.4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</row>
    <row r="903" spans="1:27" ht="12.3" x14ac:dyDescent="0.4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</row>
    <row r="904" spans="1:27" ht="12.3" x14ac:dyDescent="0.4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</row>
    <row r="905" spans="1:27" ht="12.3" x14ac:dyDescent="0.4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</row>
    <row r="906" spans="1:27" ht="12.3" x14ac:dyDescent="0.4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</row>
    <row r="907" spans="1:27" ht="12.3" x14ac:dyDescent="0.4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</row>
    <row r="908" spans="1:27" ht="12.3" x14ac:dyDescent="0.4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</row>
    <row r="909" spans="1:27" ht="12.3" x14ac:dyDescent="0.4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</row>
    <row r="910" spans="1:27" ht="12.3" x14ac:dyDescent="0.4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</row>
    <row r="911" spans="1:27" ht="12.3" x14ac:dyDescent="0.4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</row>
    <row r="912" spans="1:27" ht="12.3" x14ac:dyDescent="0.4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</row>
    <row r="913" spans="1:27" ht="12.3" x14ac:dyDescent="0.4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</row>
    <row r="914" spans="1:27" ht="12.3" x14ac:dyDescent="0.4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</row>
    <row r="915" spans="1:27" ht="12.3" x14ac:dyDescent="0.4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</row>
    <row r="916" spans="1:27" ht="12.3" x14ac:dyDescent="0.4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</row>
    <row r="917" spans="1:27" ht="12.3" x14ac:dyDescent="0.4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</row>
    <row r="918" spans="1:27" ht="12.3" x14ac:dyDescent="0.4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</row>
    <row r="919" spans="1:27" ht="12.3" x14ac:dyDescent="0.4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</row>
    <row r="920" spans="1:27" ht="12.3" x14ac:dyDescent="0.4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</row>
    <row r="921" spans="1:27" ht="12.3" x14ac:dyDescent="0.4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</row>
    <row r="922" spans="1:27" ht="12.3" x14ac:dyDescent="0.4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</row>
    <row r="923" spans="1:27" ht="12.3" x14ac:dyDescent="0.4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</row>
    <row r="924" spans="1:27" ht="12.3" x14ac:dyDescent="0.4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</row>
    <row r="925" spans="1:27" ht="12.3" x14ac:dyDescent="0.4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</row>
    <row r="926" spans="1:27" ht="12.3" x14ac:dyDescent="0.4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</row>
    <row r="927" spans="1:27" ht="12.3" x14ac:dyDescent="0.4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</row>
    <row r="928" spans="1:27" ht="12.3" x14ac:dyDescent="0.4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</row>
    <row r="929" spans="1:27" ht="12.3" x14ac:dyDescent="0.4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</row>
    <row r="930" spans="1:27" ht="12.3" x14ac:dyDescent="0.4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</row>
    <row r="931" spans="1:27" ht="12.3" x14ac:dyDescent="0.4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</row>
    <row r="932" spans="1:27" ht="12.3" x14ac:dyDescent="0.4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</row>
    <row r="933" spans="1:27" ht="12.3" x14ac:dyDescent="0.4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</row>
    <row r="934" spans="1:27" ht="12.3" x14ac:dyDescent="0.4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</row>
    <row r="935" spans="1:27" ht="12.3" x14ac:dyDescent="0.4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</row>
    <row r="936" spans="1:27" ht="12.3" x14ac:dyDescent="0.4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</row>
    <row r="937" spans="1:27" ht="12.3" x14ac:dyDescent="0.4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</row>
    <row r="938" spans="1:27" ht="12.3" x14ac:dyDescent="0.4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</row>
    <row r="939" spans="1:27" ht="12.3" x14ac:dyDescent="0.4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</row>
    <row r="940" spans="1:27" ht="12.3" x14ac:dyDescent="0.4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</row>
    <row r="941" spans="1:27" ht="12.3" x14ac:dyDescent="0.4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</row>
    <row r="942" spans="1:27" ht="12.3" x14ac:dyDescent="0.4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</row>
    <row r="943" spans="1:27" ht="12.3" x14ac:dyDescent="0.4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</row>
    <row r="944" spans="1:27" ht="12.3" x14ac:dyDescent="0.4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</row>
    <row r="945" spans="1:27" ht="12.3" x14ac:dyDescent="0.4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</row>
    <row r="946" spans="1:27" ht="12.3" x14ac:dyDescent="0.4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</row>
    <row r="947" spans="1:27" ht="12.3" x14ac:dyDescent="0.4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</row>
    <row r="948" spans="1:27" ht="12.3" x14ac:dyDescent="0.4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</row>
    <row r="949" spans="1:27" ht="12.3" x14ac:dyDescent="0.4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</row>
    <row r="950" spans="1:27" ht="12.3" x14ac:dyDescent="0.4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</row>
    <row r="951" spans="1:27" ht="12.3" x14ac:dyDescent="0.4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</row>
    <row r="952" spans="1:27" ht="12.3" x14ac:dyDescent="0.4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</row>
    <row r="953" spans="1:27" ht="12.3" x14ac:dyDescent="0.4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</row>
    <row r="954" spans="1:27" ht="12.3" x14ac:dyDescent="0.4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</row>
    <row r="955" spans="1:27" ht="12.3" x14ac:dyDescent="0.4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</row>
    <row r="956" spans="1:27" ht="12.3" x14ac:dyDescent="0.4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</row>
    <row r="957" spans="1:27" ht="12.3" x14ac:dyDescent="0.4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</row>
    <row r="958" spans="1:27" ht="12.3" x14ac:dyDescent="0.4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</row>
    <row r="959" spans="1:27" ht="12.3" x14ac:dyDescent="0.4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</row>
    <row r="960" spans="1:27" ht="12.3" x14ac:dyDescent="0.4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10"/>
    </row>
    <row r="961" spans="1:27" ht="12.3" x14ac:dyDescent="0.4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</row>
    <row r="962" spans="1:27" ht="12.3" x14ac:dyDescent="0.4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</row>
    <row r="963" spans="1:27" ht="12.3" x14ac:dyDescent="0.4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</row>
    <row r="964" spans="1:27" ht="12.3" x14ac:dyDescent="0.4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</row>
    <row r="965" spans="1:27" ht="12.3" x14ac:dyDescent="0.4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</row>
    <row r="966" spans="1:27" ht="12.3" x14ac:dyDescent="0.4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</row>
    <row r="967" spans="1:27" ht="12.3" x14ac:dyDescent="0.4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</row>
    <row r="968" spans="1:27" ht="12.3" x14ac:dyDescent="0.4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</row>
    <row r="969" spans="1:27" ht="12.3" x14ac:dyDescent="0.4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</row>
    <row r="970" spans="1:27" ht="12.3" x14ac:dyDescent="0.4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</row>
    <row r="971" spans="1:27" ht="12.3" x14ac:dyDescent="0.4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</row>
    <row r="972" spans="1:27" ht="12.3" x14ac:dyDescent="0.4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</row>
    <row r="973" spans="1:27" ht="12.3" x14ac:dyDescent="0.4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</row>
    <row r="974" spans="1:27" ht="12.3" x14ac:dyDescent="0.4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</row>
    <row r="975" spans="1:27" ht="12.3" x14ac:dyDescent="0.4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</row>
    <row r="976" spans="1:27" ht="12.3" x14ac:dyDescent="0.4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</row>
    <row r="977" spans="1:27" ht="12.3" x14ac:dyDescent="0.4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</row>
    <row r="978" spans="1:27" ht="12.3" x14ac:dyDescent="0.4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0"/>
    </row>
    <row r="979" spans="1:27" ht="12.3" x14ac:dyDescent="0.4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</row>
    <row r="980" spans="1:27" ht="12.3" x14ac:dyDescent="0.4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10"/>
    </row>
    <row r="981" spans="1:27" ht="12.3" x14ac:dyDescent="0.4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</row>
    <row r="982" spans="1:27" ht="12.3" x14ac:dyDescent="0.4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  <c r="AA982" s="10"/>
    </row>
    <row r="983" spans="1:27" ht="12.3" x14ac:dyDescent="0.4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</row>
    <row r="984" spans="1:27" ht="12.3" x14ac:dyDescent="0.4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  <c r="AA984" s="10"/>
    </row>
    <row r="985" spans="1:27" ht="12.3" x14ac:dyDescent="0.4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</row>
    <row r="986" spans="1:27" ht="12.3" x14ac:dyDescent="0.4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  <c r="AA986" s="10"/>
    </row>
    <row r="987" spans="1:27" ht="12.3" x14ac:dyDescent="0.4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</row>
    <row r="988" spans="1:27" ht="12.3" x14ac:dyDescent="0.4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  <c r="AA988" s="10"/>
    </row>
    <row r="989" spans="1:27" ht="12.3" x14ac:dyDescent="0.4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</row>
    <row r="990" spans="1:27" ht="12.3" x14ac:dyDescent="0.4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  <c r="AA990" s="10"/>
    </row>
    <row r="991" spans="1:27" ht="12.3" x14ac:dyDescent="0.4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</row>
    <row r="992" spans="1:27" ht="12.3" x14ac:dyDescent="0.4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  <c r="AA992" s="10"/>
    </row>
    <row r="993" spans="1:27" ht="12.3" x14ac:dyDescent="0.4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</row>
    <row r="994" spans="1:27" ht="12.3" x14ac:dyDescent="0.4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  <c r="AA994" s="10"/>
    </row>
    <row r="995" spans="1:27" ht="12.3" x14ac:dyDescent="0.4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</row>
    <row r="996" spans="1:27" ht="12.3" x14ac:dyDescent="0.4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  <c r="AA996" s="10"/>
    </row>
    <row r="997" spans="1:27" ht="12.3" x14ac:dyDescent="0.4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</row>
    <row r="998" spans="1:27" ht="12.3" x14ac:dyDescent="0.4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  <c r="AA998" s="10"/>
    </row>
    <row r="999" spans="1:27" ht="12.3" x14ac:dyDescent="0.4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</row>
    <row r="1000" spans="1:27" ht="12.3" x14ac:dyDescent="0.4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  <c r="AA1000" s="10"/>
    </row>
    <row r="1001" spans="1:27" ht="12.3" x14ac:dyDescent="0.4">
      <c r="A1001" s="15"/>
      <c r="B1001" s="15"/>
      <c r="C1001" s="15"/>
      <c r="D1001" s="15"/>
      <c r="E1001" s="15"/>
      <c r="F1001" s="15"/>
      <c r="G1001" s="15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  <c r="X1001" s="15"/>
      <c r="Y1001" s="15"/>
      <c r="Z1001" s="15"/>
      <c r="AA1001" s="15"/>
    </row>
    <row r="1002" spans="1:27" ht="12.3" x14ac:dyDescent="0.4">
      <c r="A1002" s="10"/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  <c r="S1002" s="10"/>
      <c r="T1002" s="10"/>
      <c r="U1002" s="10"/>
      <c r="V1002" s="10"/>
      <c r="W1002" s="10"/>
      <c r="X1002" s="10"/>
      <c r="Y1002" s="10"/>
      <c r="Z1002" s="10"/>
      <c r="AA1002" s="10"/>
    </row>
    <row r="1003" spans="1:27" ht="12.3" x14ac:dyDescent="0.4">
      <c r="A1003" s="15"/>
      <c r="B1003" s="15"/>
      <c r="C1003" s="15"/>
      <c r="D1003" s="15"/>
      <c r="E1003" s="15"/>
      <c r="F1003" s="15"/>
      <c r="G1003" s="15"/>
      <c r="H1003" s="15"/>
      <c r="I1003" s="15"/>
      <c r="J1003" s="15"/>
      <c r="K1003" s="15"/>
      <c r="L1003" s="15"/>
      <c r="M1003" s="15"/>
      <c r="N1003" s="15"/>
      <c r="O1003" s="15"/>
      <c r="P1003" s="15"/>
      <c r="Q1003" s="15"/>
      <c r="R1003" s="15"/>
      <c r="S1003" s="15"/>
      <c r="T1003" s="15"/>
      <c r="U1003" s="15"/>
      <c r="V1003" s="15"/>
      <c r="W1003" s="15"/>
      <c r="X1003" s="15"/>
      <c r="Y1003" s="15"/>
      <c r="Z1003" s="15"/>
      <c r="AA1003" s="15"/>
    </row>
    <row r="1004" spans="1:27" ht="12.3" x14ac:dyDescent="0.4">
      <c r="A1004" s="10"/>
      <c r="B1004" s="10"/>
      <c r="C1004" s="10"/>
      <c r="D1004" s="10"/>
      <c r="E1004" s="10"/>
      <c r="F1004" s="10"/>
      <c r="G1004" s="10"/>
      <c r="H1004" s="10"/>
      <c r="I1004" s="10"/>
      <c r="J1004" s="10"/>
      <c r="K1004" s="10"/>
      <c r="L1004" s="10"/>
      <c r="M1004" s="10"/>
      <c r="N1004" s="10"/>
      <c r="O1004" s="10"/>
      <c r="P1004" s="10"/>
      <c r="Q1004" s="10"/>
      <c r="R1004" s="10"/>
      <c r="S1004" s="10"/>
      <c r="T1004" s="10"/>
      <c r="U1004" s="10"/>
      <c r="V1004" s="10"/>
      <c r="W1004" s="10"/>
      <c r="X1004" s="10"/>
      <c r="Y1004" s="10"/>
      <c r="Z1004" s="10"/>
      <c r="AA1004" s="10"/>
    </row>
    <row r="1005" spans="1:27" ht="12.3" x14ac:dyDescent="0.4">
      <c r="A1005" s="15"/>
      <c r="B1005" s="15"/>
      <c r="C1005" s="15"/>
      <c r="D1005" s="15"/>
      <c r="E1005" s="15"/>
      <c r="F1005" s="15"/>
      <c r="G1005" s="15"/>
      <c r="H1005" s="15"/>
      <c r="I1005" s="15"/>
      <c r="J1005" s="15"/>
      <c r="K1005" s="15"/>
      <c r="L1005" s="15"/>
      <c r="M1005" s="15"/>
      <c r="N1005" s="15"/>
      <c r="O1005" s="15"/>
      <c r="P1005" s="15"/>
      <c r="Q1005" s="15"/>
      <c r="R1005" s="15"/>
      <c r="S1005" s="15"/>
      <c r="T1005" s="15"/>
      <c r="U1005" s="15"/>
      <c r="V1005" s="15"/>
      <c r="W1005" s="15"/>
      <c r="X1005" s="15"/>
      <c r="Y1005" s="15"/>
      <c r="Z1005" s="15"/>
      <c r="AA1005" s="15"/>
    </row>
    <row r="1006" spans="1:27" ht="12.3" x14ac:dyDescent="0.4">
      <c r="A1006" s="10"/>
      <c r="B1006" s="10"/>
      <c r="C1006" s="10"/>
      <c r="D1006" s="10"/>
      <c r="E1006" s="10"/>
      <c r="F1006" s="10"/>
      <c r="G1006" s="10"/>
      <c r="H1006" s="10"/>
      <c r="I1006" s="10"/>
      <c r="J1006" s="10"/>
      <c r="K1006" s="10"/>
      <c r="L1006" s="10"/>
      <c r="M1006" s="10"/>
      <c r="N1006" s="10"/>
      <c r="O1006" s="10"/>
      <c r="P1006" s="10"/>
      <c r="Q1006" s="10"/>
      <c r="R1006" s="10"/>
      <c r="S1006" s="10"/>
      <c r="T1006" s="10"/>
      <c r="U1006" s="10"/>
      <c r="V1006" s="10"/>
      <c r="W1006" s="10"/>
      <c r="X1006" s="10"/>
      <c r="Y1006" s="10"/>
      <c r="Z1006" s="10"/>
      <c r="AA1006" s="10"/>
    </row>
    <row r="1007" spans="1:27" ht="12.3" x14ac:dyDescent="0.4">
      <c r="A1007" s="15"/>
      <c r="B1007" s="15"/>
      <c r="C1007" s="15"/>
      <c r="D1007" s="15"/>
      <c r="E1007" s="15"/>
      <c r="F1007" s="15"/>
      <c r="G1007" s="15"/>
      <c r="H1007" s="15"/>
      <c r="I1007" s="15"/>
      <c r="J1007" s="15"/>
      <c r="K1007" s="15"/>
      <c r="L1007" s="15"/>
      <c r="M1007" s="15"/>
      <c r="N1007" s="15"/>
      <c r="O1007" s="15"/>
      <c r="P1007" s="15"/>
      <c r="Q1007" s="15"/>
      <c r="R1007" s="15"/>
      <c r="S1007" s="15"/>
      <c r="T1007" s="15"/>
      <c r="U1007" s="15"/>
      <c r="V1007" s="15"/>
      <c r="W1007" s="15"/>
      <c r="X1007" s="15"/>
      <c r="Y1007" s="15"/>
      <c r="Z1007" s="15"/>
      <c r="AA1007" s="15"/>
    </row>
    <row r="1008" spans="1:27" ht="12.3" x14ac:dyDescent="0.4">
      <c r="A1008" s="10"/>
      <c r="B1008" s="10"/>
      <c r="C1008" s="10"/>
      <c r="D1008" s="10"/>
      <c r="E1008" s="10"/>
      <c r="F1008" s="10"/>
      <c r="G1008" s="10"/>
      <c r="H1008" s="10"/>
      <c r="I1008" s="10"/>
      <c r="J1008" s="10"/>
      <c r="K1008" s="10"/>
      <c r="L1008" s="10"/>
      <c r="M1008" s="10"/>
      <c r="N1008" s="10"/>
      <c r="O1008" s="10"/>
      <c r="P1008" s="10"/>
      <c r="Q1008" s="10"/>
      <c r="R1008" s="10"/>
      <c r="S1008" s="10"/>
      <c r="T1008" s="10"/>
      <c r="U1008" s="10"/>
      <c r="V1008" s="10"/>
      <c r="W1008" s="10"/>
      <c r="X1008" s="10"/>
      <c r="Y1008" s="10"/>
      <c r="Z1008" s="10"/>
      <c r="AA1008" s="10"/>
    </row>
    <row r="1009" spans="1:27" ht="12.3" x14ac:dyDescent="0.4">
      <c r="A1009" s="15"/>
      <c r="B1009" s="15"/>
      <c r="C1009" s="15"/>
      <c r="D1009" s="15"/>
      <c r="E1009" s="15"/>
      <c r="F1009" s="15"/>
      <c r="G1009" s="15"/>
      <c r="H1009" s="15"/>
      <c r="I1009" s="15"/>
      <c r="J1009" s="15"/>
      <c r="K1009" s="15"/>
      <c r="L1009" s="15"/>
      <c r="M1009" s="15"/>
      <c r="N1009" s="15"/>
      <c r="O1009" s="15"/>
      <c r="P1009" s="15"/>
      <c r="Q1009" s="15"/>
      <c r="R1009" s="15"/>
      <c r="S1009" s="15"/>
      <c r="T1009" s="15"/>
      <c r="U1009" s="15"/>
      <c r="V1009" s="15"/>
      <c r="W1009" s="15"/>
      <c r="X1009" s="15"/>
      <c r="Y1009" s="15"/>
      <c r="Z1009" s="15"/>
      <c r="AA1009" s="15"/>
    </row>
    <row r="1010" spans="1:27" ht="12.3" x14ac:dyDescent="0.4">
      <c r="A1010" s="10"/>
      <c r="B1010" s="10"/>
      <c r="C1010" s="10"/>
      <c r="D1010" s="10"/>
      <c r="E1010" s="10"/>
      <c r="F1010" s="10"/>
      <c r="G1010" s="10"/>
      <c r="H1010" s="10"/>
      <c r="I1010" s="10"/>
      <c r="J1010" s="10"/>
      <c r="K1010" s="10"/>
      <c r="L1010" s="10"/>
      <c r="M1010" s="10"/>
      <c r="N1010" s="10"/>
      <c r="O1010" s="10"/>
      <c r="P1010" s="10"/>
      <c r="Q1010" s="10"/>
      <c r="R1010" s="10"/>
      <c r="S1010" s="10"/>
      <c r="T1010" s="10"/>
      <c r="U1010" s="10"/>
      <c r="V1010" s="10"/>
      <c r="W1010" s="10"/>
      <c r="X1010" s="10"/>
      <c r="Y1010" s="10"/>
      <c r="Z1010" s="10"/>
      <c r="AA1010" s="10"/>
    </row>
    <row r="1011" spans="1:27" ht="12.3" x14ac:dyDescent="0.4">
      <c r="A1011" s="15"/>
      <c r="B1011" s="15"/>
      <c r="C1011" s="15"/>
      <c r="D1011" s="15"/>
      <c r="E1011" s="15"/>
      <c r="F1011" s="15"/>
      <c r="G1011" s="15"/>
      <c r="H1011" s="15"/>
      <c r="I1011" s="15"/>
      <c r="J1011" s="15"/>
      <c r="K1011" s="15"/>
      <c r="L1011" s="15"/>
      <c r="M1011" s="15"/>
      <c r="N1011" s="15"/>
      <c r="O1011" s="15"/>
      <c r="P1011" s="15"/>
      <c r="Q1011" s="15"/>
      <c r="R1011" s="15"/>
      <c r="S1011" s="15"/>
      <c r="T1011" s="15"/>
      <c r="U1011" s="15"/>
      <c r="V1011" s="15"/>
      <c r="W1011" s="15"/>
      <c r="X1011" s="15"/>
      <c r="Y1011" s="15"/>
      <c r="Z1011" s="15"/>
      <c r="AA1011" s="15"/>
    </row>
    <row r="1012" spans="1:27" ht="12.3" x14ac:dyDescent="0.4">
      <c r="A1012" s="10"/>
      <c r="B1012" s="10"/>
      <c r="C1012" s="10"/>
      <c r="D1012" s="10"/>
      <c r="E1012" s="10"/>
      <c r="F1012" s="10"/>
      <c r="G1012" s="10"/>
      <c r="H1012" s="10"/>
      <c r="I1012" s="10"/>
      <c r="J1012" s="10"/>
      <c r="K1012" s="10"/>
      <c r="L1012" s="10"/>
      <c r="M1012" s="10"/>
      <c r="N1012" s="10"/>
      <c r="O1012" s="10"/>
      <c r="P1012" s="10"/>
      <c r="Q1012" s="10"/>
      <c r="R1012" s="10"/>
      <c r="S1012" s="10"/>
      <c r="T1012" s="10"/>
      <c r="U1012" s="10"/>
      <c r="V1012" s="10"/>
      <c r="W1012" s="10"/>
      <c r="X1012" s="10"/>
      <c r="Y1012" s="10"/>
      <c r="Z1012" s="10"/>
      <c r="AA1012" s="10"/>
    </row>
    <row r="1013" spans="1:27" ht="12.3" x14ac:dyDescent="0.4">
      <c r="A1013" s="15"/>
      <c r="B1013" s="15"/>
      <c r="C1013" s="15"/>
      <c r="D1013" s="15"/>
      <c r="E1013" s="15"/>
      <c r="F1013" s="15"/>
      <c r="G1013" s="15"/>
      <c r="H1013" s="15"/>
      <c r="I1013" s="15"/>
      <c r="J1013" s="15"/>
      <c r="K1013" s="15"/>
      <c r="L1013" s="15"/>
      <c r="M1013" s="15"/>
      <c r="N1013" s="15"/>
      <c r="O1013" s="15"/>
      <c r="P1013" s="15"/>
      <c r="Q1013" s="15"/>
      <c r="R1013" s="15"/>
      <c r="S1013" s="15"/>
      <c r="T1013" s="15"/>
      <c r="U1013" s="15"/>
      <c r="V1013" s="15"/>
      <c r="W1013" s="15"/>
      <c r="X1013" s="15"/>
      <c r="Y1013" s="15"/>
      <c r="Z1013" s="15"/>
      <c r="AA1013" s="15"/>
    </row>
    <row r="1014" spans="1:27" ht="12.3" x14ac:dyDescent="0.4">
      <c r="A1014" s="10"/>
      <c r="B1014" s="10"/>
      <c r="C1014" s="10"/>
      <c r="D1014" s="10"/>
      <c r="E1014" s="10"/>
      <c r="F1014" s="10"/>
      <c r="G1014" s="10"/>
      <c r="H1014" s="10"/>
      <c r="I1014" s="10"/>
      <c r="J1014" s="10"/>
      <c r="K1014" s="10"/>
      <c r="L1014" s="10"/>
      <c r="M1014" s="10"/>
      <c r="N1014" s="10"/>
      <c r="O1014" s="10"/>
      <c r="P1014" s="10"/>
      <c r="Q1014" s="10"/>
      <c r="R1014" s="10"/>
      <c r="S1014" s="10"/>
      <c r="T1014" s="10"/>
      <c r="U1014" s="10"/>
      <c r="V1014" s="10"/>
      <c r="W1014" s="10"/>
      <c r="X1014" s="10"/>
      <c r="Y1014" s="10"/>
      <c r="Z1014" s="10"/>
      <c r="AA1014" s="10"/>
    </row>
    <row r="1015" spans="1:27" ht="12.3" x14ac:dyDescent="0.4">
      <c r="A1015" s="15"/>
      <c r="B1015" s="15"/>
      <c r="C1015" s="15"/>
      <c r="D1015" s="15"/>
      <c r="E1015" s="15"/>
      <c r="F1015" s="15"/>
      <c r="G1015" s="15"/>
      <c r="H1015" s="15"/>
      <c r="I1015" s="15"/>
      <c r="J1015" s="15"/>
      <c r="K1015" s="15"/>
      <c r="L1015" s="15"/>
      <c r="M1015" s="15"/>
      <c r="N1015" s="15"/>
      <c r="O1015" s="15"/>
      <c r="P1015" s="15"/>
      <c r="Q1015" s="15"/>
      <c r="R1015" s="15"/>
      <c r="S1015" s="15"/>
      <c r="T1015" s="15"/>
      <c r="U1015" s="15"/>
      <c r="V1015" s="15"/>
      <c r="W1015" s="15"/>
      <c r="X1015" s="15"/>
      <c r="Y1015" s="15"/>
      <c r="Z1015" s="15"/>
      <c r="AA1015" s="15"/>
    </row>
    <row r="1016" spans="1:27" ht="12.3" x14ac:dyDescent="0.4">
      <c r="A1016" s="10"/>
      <c r="B1016" s="10"/>
      <c r="C1016" s="10"/>
      <c r="D1016" s="10"/>
      <c r="E1016" s="10"/>
      <c r="F1016" s="10"/>
      <c r="G1016" s="10"/>
      <c r="H1016" s="10"/>
      <c r="I1016" s="10"/>
      <c r="J1016" s="10"/>
      <c r="K1016" s="10"/>
      <c r="L1016" s="10"/>
      <c r="M1016" s="10"/>
      <c r="N1016" s="10"/>
      <c r="O1016" s="10"/>
      <c r="P1016" s="10"/>
      <c r="Q1016" s="10"/>
      <c r="R1016" s="10"/>
      <c r="S1016" s="10"/>
      <c r="T1016" s="10"/>
      <c r="U1016" s="10"/>
      <c r="V1016" s="10"/>
      <c r="W1016" s="10"/>
      <c r="X1016" s="10"/>
      <c r="Y1016" s="10"/>
      <c r="Z1016" s="10"/>
      <c r="AA1016" s="10"/>
    </row>
    <row r="1017" spans="1:27" ht="12.3" x14ac:dyDescent="0.4">
      <c r="A1017" s="15"/>
      <c r="B1017" s="15"/>
      <c r="C1017" s="15"/>
      <c r="D1017" s="15"/>
      <c r="E1017" s="15"/>
      <c r="F1017" s="15"/>
      <c r="G1017" s="15"/>
      <c r="H1017" s="15"/>
      <c r="I1017" s="15"/>
      <c r="J1017" s="15"/>
      <c r="K1017" s="15"/>
      <c r="L1017" s="15"/>
      <c r="M1017" s="15"/>
      <c r="N1017" s="15"/>
      <c r="O1017" s="15"/>
      <c r="P1017" s="15"/>
      <c r="Q1017" s="15"/>
      <c r="R1017" s="15"/>
      <c r="S1017" s="15"/>
      <c r="T1017" s="15"/>
      <c r="U1017" s="15"/>
      <c r="V1017" s="15"/>
      <c r="W1017" s="15"/>
      <c r="X1017" s="15"/>
      <c r="Y1017" s="15"/>
      <c r="Z1017" s="15"/>
      <c r="AA1017" s="15"/>
    </row>
    <row r="1018" spans="1:27" ht="12.3" x14ac:dyDescent="0.4">
      <c r="A1018" s="10"/>
      <c r="B1018" s="10"/>
      <c r="C1018" s="10"/>
      <c r="D1018" s="10"/>
      <c r="E1018" s="10"/>
      <c r="F1018" s="10"/>
      <c r="G1018" s="10"/>
      <c r="H1018" s="10"/>
      <c r="I1018" s="10"/>
      <c r="J1018" s="10"/>
      <c r="K1018" s="10"/>
      <c r="L1018" s="10"/>
      <c r="M1018" s="10"/>
      <c r="N1018" s="10"/>
      <c r="O1018" s="10"/>
      <c r="P1018" s="10"/>
      <c r="Q1018" s="10"/>
      <c r="R1018" s="10"/>
      <c r="S1018" s="10"/>
      <c r="T1018" s="10"/>
      <c r="U1018" s="10"/>
      <c r="V1018" s="10"/>
      <c r="W1018" s="10"/>
      <c r="X1018" s="10"/>
      <c r="Y1018" s="10"/>
      <c r="Z1018" s="10"/>
      <c r="AA1018" s="10"/>
    </row>
    <row r="1019" spans="1:27" ht="12.3" x14ac:dyDescent="0.4">
      <c r="A1019" s="15"/>
      <c r="B1019" s="15"/>
      <c r="C1019" s="15"/>
      <c r="D1019" s="15"/>
      <c r="E1019" s="15"/>
      <c r="F1019" s="15"/>
      <c r="G1019" s="15"/>
      <c r="H1019" s="15"/>
      <c r="I1019" s="15"/>
      <c r="J1019" s="15"/>
      <c r="K1019" s="15"/>
      <c r="L1019" s="15"/>
      <c r="M1019" s="15"/>
      <c r="N1019" s="15"/>
      <c r="O1019" s="15"/>
      <c r="P1019" s="15"/>
      <c r="Q1019" s="15"/>
      <c r="R1019" s="15"/>
      <c r="S1019" s="15"/>
      <c r="T1019" s="15"/>
      <c r="U1019" s="15"/>
      <c r="V1019" s="15"/>
      <c r="W1019" s="15"/>
      <c r="X1019" s="15"/>
      <c r="Y1019" s="15"/>
      <c r="Z1019" s="15"/>
      <c r="AA1019" s="15"/>
    </row>
    <row r="1020" spans="1:27" ht="12.3" x14ac:dyDescent="0.4">
      <c r="A1020" s="10"/>
      <c r="B1020" s="10"/>
      <c r="C1020" s="10"/>
      <c r="D1020" s="10"/>
      <c r="E1020" s="10"/>
      <c r="F1020" s="10"/>
      <c r="G1020" s="10"/>
      <c r="H1020" s="10"/>
      <c r="I1020" s="10"/>
      <c r="J1020" s="10"/>
      <c r="K1020" s="10"/>
      <c r="L1020" s="10"/>
      <c r="M1020" s="10"/>
      <c r="N1020" s="10"/>
      <c r="O1020" s="10"/>
      <c r="P1020" s="10"/>
      <c r="Q1020" s="10"/>
      <c r="R1020" s="10"/>
      <c r="S1020" s="10"/>
      <c r="T1020" s="10"/>
      <c r="U1020" s="10"/>
      <c r="V1020" s="10"/>
      <c r="W1020" s="10"/>
      <c r="X1020" s="10"/>
      <c r="Y1020" s="10"/>
      <c r="Z1020" s="10"/>
      <c r="AA1020" s="10"/>
    </row>
    <row r="1021" spans="1:27" ht="12.3" x14ac:dyDescent="0.4">
      <c r="A1021" s="15"/>
      <c r="B1021" s="15"/>
      <c r="C1021" s="15"/>
      <c r="D1021" s="15"/>
      <c r="E1021" s="15"/>
      <c r="F1021" s="15"/>
      <c r="G1021" s="15"/>
      <c r="H1021" s="15"/>
      <c r="I1021" s="15"/>
      <c r="J1021" s="15"/>
      <c r="K1021" s="15"/>
      <c r="L1021" s="15"/>
      <c r="M1021" s="15"/>
      <c r="N1021" s="15"/>
      <c r="O1021" s="15"/>
      <c r="P1021" s="15"/>
      <c r="Q1021" s="15"/>
      <c r="R1021" s="15"/>
      <c r="S1021" s="15"/>
      <c r="T1021" s="15"/>
      <c r="U1021" s="15"/>
      <c r="V1021" s="15"/>
      <c r="W1021" s="15"/>
      <c r="X1021" s="15"/>
      <c r="Y1021" s="15"/>
      <c r="Z1021" s="15"/>
      <c r="AA1021" s="15"/>
    </row>
    <row r="1022" spans="1:27" ht="12.3" x14ac:dyDescent="0.4">
      <c r="A1022" s="10"/>
      <c r="B1022" s="10"/>
      <c r="C1022" s="10"/>
      <c r="D1022" s="10"/>
      <c r="E1022" s="10"/>
      <c r="F1022" s="10"/>
      <c r="G1022" s="10"/>
      <c r="H1022" s="10"/>
      <c r="I1022" s="10"/>
      <c r="J1022" s="10"/>
      <c r="K1022" s="10"/>
      <c r="L1022" s="10"/>
      <c r="M1022" s="10"/>
      <c r="N1022" s="10"/>
      <c r="O1022" s="10"/>
      <c r="P1022" s="10"/>
      <c r="Q1022" s="10"/>
      <c r="R1022" s="10"/>
      <c r="S1022" s="10"/>
      <c r="T1022" s="10"/>
      <c r="U1022" s="10"/>
      <c r="V1022" s="10"/>
      <c r="W1022" s="10"/>
      <c r="X1022" s="10"/>
      <c r="Y1022" s="10"/>
      <c r="Z1022" s="10"/>
      <c r="AA1022" s="10"/>
    </row>
    <row r="1023" spans="1:27" ht="12.3" x14ac:dyDescent="0.4">
      <c r="A1023" s="15"/>
      <c r="B1023" s="15"/>
      <c r="C1023" s="15"/>
      <c r="D1023" s="15"/>
      <c r="E1023" s="15"/>
      <c r="F1023" s="15"/>
      <c r="G1023" s="15"/>
      <c r="H1023" s="15"/>
      <c r="I1023" s="15"/>
      <c r="J1023" s="15"/>
      <c r="K1023" s="15"/>
      <c r="L1023" s="15"/>
      <c r="M1023" s="15"/>
      <c r="N1023" s="15"/>
      <c r="O1023" s="15"/>
      <c r="P1023" s="15"/>
      <c r="Q1023" s="15"/>
      <c r="R1023" s="15"/>
      <c r="S1023" s="15"/>
      <c r="T1023" s="15"/>
      <c r="U1023" s="15"/>
      <c r="V1023" s="15"/>
      <c r="W1023" s="15"/>
      <c r="X1023" s="15"/>
      <c r="Y1023" s="15"/>
      <c r="Z1023" s="15"/>
      <c r="AA1023" s="15"/>
    </row>
    <row r="1024" spans="1:27" ht="12.3" x14ac:dyDescent="0.4">
      <c r="A1024" s="10"/>
      <c r="B1024" s="10"/>
      <c r="C1024" s="10"/>
      <c r="D1024" s="10"/>
      <c r="E1024" s="10"/>
      <c r="F1024" s="10"/>
      <c r="G1024" s="10"/>
      <c r="H1024" s="10"/>
      <c r="I1024" s="10"/>
      <c r="J1024" s="10"/>
      <c r="K1024" s="10"/>
      <c r="L1024" s="10"/>
      <c r="M1024" s="10"/>
      <c r="N1024" s="10"/>
      <c r="O1024" s="10"/>
      <c r="P1024" s="10"/>
      <c r="Q1024" s="10"/>
      <c r="R1024" s="10"/>
      <c r="S1024" s="10"/>
      <c r="T1024" s="10"/>
      <c r="U1024" s="10"/>
      <c r="V1024" s="10"/>
      <c r="W1024" s="10"/>
      <c r="X1024" s="10"/>
      <c r="Y1024" s="10"/>
      <c r="Z1024" s="10"/>
      <c r="AA1024" s="10"/>
    </row>
    <row r="1025" spans="1:27" ht="12.3" x14ac:dyDescent="0.4">
      <c r="A1025" s="15"/>
      <c r="B1025" s="15"/>
      <c r="C1025" s="15"/>
      <c r="D1025" s="15"/>
      <c r="E1025" s="15"/>
      <c r="F1025" s="15"/>
      <c r="G1025" s="15"/>
      <c r="H1025" s="15"/>
      <c r="I1025" s="15"/>
      <c r="J1025" s="15"/>
      <c r="K1025" s="15"/>
      <c r="L1025" s="15"/>
      <c r="M1025" s="15"/>
      <c r="N1025" s="15"/>
      <c r="O1025" s="15"/>
      <c r="P1025" s="15"/>
      <c r="Q1025" s="15"/>
      <c r="R1025" s="15"/>
      <c r="S1025" s="15"/>
      <c r="T1025" s="15"/>
      <c r="U1025" s="15"/>
      <c r="V1025" s="15"/>
      <c r="W1025" s="15"/>
      <c r="X1025" s="15"/>
      <c r="Y1025" s="15"/>
      <c r="Z1025" s="15"/>
      <c r="AA1025" s="15"/>
    </row>
    <row r="1026" spans="1:27" ht="12.3" x14ac:dyDescent="0.4">
      <c r="A1026" s="10"/>
      <c r="B1026" s="10"/>
      <c r="C1026" s="10"/>
      <c r="D1026" s="10"/>
      <c r="E1026" s="10"/>
      <c r="F1026" s="10"/>
      <c r="G1026" s="10"/>
      <c r="H1026" s="10"/>
      <c r="I1026" s="10"/>
      <c r="J1026" s="10"/>
      <c r="K1026" s="10"/>
      <c r="L1026" s="10"/>
      <c r="M1026" s="10"/>
      <c r="N1026" s="10"/>
      <c r="O1026" s="10"/>
      <c r="P1026" s="10"/>
      <c r="Q1026" s="10"/>
      <c r="R1026" s="10"/>
      <c r="S1026" s="10"/>
      <c r="T1026" s="10"/>
      <c r="U1026" s="10"/>
      <c r="V1026" s="10"/>
      <c r="W1026" s="10"/>
      <c r="X1026" s="10"/>
      <c r="Y1026" s="10"/>
      <c r="Z1026" s="10"/>
      <c r="AA1026" s="10"/>
    </row>
    <row r="1027" spans="1:27" ht="12.3" x14ac:dyDescent="0.4">
      <c r="A1027" s="15"/>
      <c r="B1027" s="15"/>
      <c r="C1027" s="15"/>
      <c r="D1027" s="15"/>
      <c r="E1027" s="15"/>
      <c r="F1027" s="15"/>
      <c r="G1027" s="15"/>
      <c r="H1027" s="15"/>
      <c r="I1027" s="15"/>
      <c r="J1027" s="15"/>
      <c r="K1027" s="15"/>
      <c r="L1027" s="15"/>
      <c r="M1027" s="15"/>
      <c r="N1027" s="15"/>
      <c r="O1027" s="15"/>
      <c r="P1027" s="15"/>
      <c r="Q1027" s="15"/>
      <c r="R1027" s="15"/>
      <c r="S1027" s="15"/>
      <c r="T1027" s="15"/>
      <c r="U1027" s="15"/>
      <c r="V1027" s="15"/>
      <c r="W1027" s="15"/>
      <c r="X1027" s="15"/>
      <c r="Y1027" s="15"/>
      <c r="Z1027" s="15"/>
      <c r="AA1027" s="15"/>
    </row>
    <row r="1028" spans="1:27" ht="12.3" x14ac:dyDescent="0.4">
      <c r="A1028" s="10"/>
      <c r="B1028" s="10"/>
      <c r="C1028" s="10"/>
      <c r="D1028" s="10"/>
      <c r="E1028" s="10"/>
      <c r="F1028" s="10"/>
      <c r="G1028" s="10"/>
      <c r="H1028" s="10"/>
      <c r="I1028" s="10"/>
      <c r="J1028" s="10"/>
      <c r="K1028" s="10"/>
      <c r="L1028" s="10"/>
      <c r="M1028" s="10"/>
      <c r="N1028" s="10"/>
      <c r="O1028" s="10"/>
      <c r="P1028" s="10"/>
      <c r="Q1028" s="10"/>
      <c r="R1028" s="10"/>
      <c r="S1028" s="10"/>
      <c r="T1028" s="10"/>
      <c r="U1028" s="10"/>
      <c r="V1028" s="10"/>
      <c r="W1028" s="10"/>
      <c r="X1028" s="10"/>
      <c r="Y1028" s="10"/>
      <c r="Z1028" s="10"/>
      <c r="AA1028" s="10"/>
    </row>
    <row r="1029" spans="1:27" ht="12.3" x14ac:dyDescent="0.4">
      <c r="A1029" s="15"/>
      <c r="B1029" s="15"/>
      <c r="C1029" s="15"/>
      <c r="D1029" s="15"/>
      <c r="E1029" s="15"/>
      <c r="F1029" s="15"/>
      <c r="G1029" s="15"/>
      <c r="H1029" s="15"/>
      <c r="I1029" s="15"/>
      <c r="J1029" s="15"/>
      <c r="K1029" s="15"/>
      <c r="L1029" s="15"/>
      <c r="M1029" s="15"/>
      <c r="N1029" s="15"/>
      <c r="O1029" s="15"/>
      <c r="P1029" s="15"/>
      <c r="Q1029" s="15"/>
      <c r="R1029" s="15"/>
      <c r="S1029" s="15"/>
      <c r="T1029" s="15"/>
      <c r="U1029" s="15"/>
      <c r="V1029" s="15"/>
      <c r="W1029" s="15"/>
      <c r="X1029" s="15"/>
      <c r="Y1029" s="15"/>
      <c r="Z1029" s="15"/>
      <c r="AA1029" s="15"/>
    </row>
    <row r="1030" spans="1:27" ht="12.3" x14ac:dyDescent="0.4">
      <c r="A1030" s="10"/>
      <c r="B1030" s="10"/>
      <c r="C1030" s="10"/>
      <c r="D1030" s="10"/>
      <c r="E1030" s="10"/>
      <c r="F1030" s="10"/>
      <c r="G1030" s="10"/>
      <c r="H1030" s="10"/>
      <c r="I1030" s="10"/>
      <c r="J1030" s="10"/>
      <c r="K1030" s="10"/>
      <c r="L1030" s="10"/>
      <c r="M1030" s="10"/>
      <c r="N1030" s="10"/>
      <c r="O1030" s="10"/>
      <c r="P1030" s="10"/>
      <c r="Q1030" s="10"/>
      <c r="R1030" s="10"/>
      <c r="S1030" s="10"/>
      <c r="T1030" s="10"/>
      <c r="U1030" s="10"/>
      <c r="V1030" s="10"/>
      <c r="W1030" s="10"/>
      <c r="X1030" s="10"/>
      <c r="Y1030" s="10"/>
      <c r="Z1030" s="10"/>
      <c r="AA1030" s="10"/>
    </row>
    <row r="1031" spans="1:27" ht="12.3" x14ac:dyDescent="0.4">
      <c r="A1031" s="15"/>
      <c r="B1031" s="15"/>
      <c r="C1031" s="15"/>
      <c r="D1031" s="15"/>
      <c r="E1031" s="15"/>
      <c r="F1031" s="15"/>
      <c r="G1031" s="15"/>
      <c r="H1031" s="15"/>
      <c r="I1031" s="15"/>
      <c r="J1031" s="15"/>
      <c r="K1031" s="15"/>
      <c r="L1031" s="15"/>
      <c r="M1031" s="15"/>
      <c r="N1031" s="15"/>
      <c r="O1031" s="15"/>
      <c r="P1031" s="15"/>
      <c r="Q1031" s="15"/>
      <c r="R1031" s="15"/>
      <c r="S1031" s="15"/>
      <c r="T1031" s="15"/>
      <c r="U1031" s="15"/>
      <c r="V1031" s="15"/>
      <c r="W1031" s="15"/>
      <c r="X1031" s="15"/>
      <c r="Y1031" s="15"/>
      <c r="Z1031" s="15"/>
      <c r="AA1031" s="15"/>
    </row>
    <row r="1032" spans="1:27" ht="12.3" x14ac:dyDescent="0.4">
      <c r="A1032" s="10"/>
      <c r="B1032" s="10"/>
      <c r="C1032" s="10"/>
      <c r="D1032" s="10"/>
      <c r="E1032" s="10"/>
      <c r="F1032" s="10"/>
      <c r="G1032" s="10"/>
      <c r="H1032" s="10"/>
      <c r="I1032" s="10"/>
      <c r="J1032" s="10"/>
      <c r="K1032" s="10"/>
      <c r="L1032" s="10"/>
      <c r="M1032" s="10"/>
      <c r="N1032" s="10"/>
      <c r="O1032" s="10"/>
      <c r="P1032" s="10"/>
      <c r="Q1032" s="10"/>
      <c r="R1032" s="10"/>
      <c r="S1032" s="10"/>
      <c r="T1032" s="10"/>
      <c r="U1032" s="10"/>
      <c r="V1032" s="10"/>
      <c r="W1032" s="10"/>
      <c r="X1032" s="10"/>
      <c r="Y1032" s="10"/>
      <c r="Z1032" s="10"/>
      <c r="AA1032" s="10"/>
    </row>
    <row r="1033" spans="1:27" ht="12.3" x14ac:dyDescent="0.4">
      <c r="A1033" s="15"/>
      <c r="B1033" s="15"/>
      <c r="C1033" s="15"/>
      <c r="D1033" s="15"/>
      <c r="E1033" s="15"/>
      <c r="F1033" s="15"/>
      <c r="G1033" s="15"/>
      <c r="H1033" s="15"/>
      <c r="I1033" s="15"/>
      <c r="J1033" s="15"/>
      <c r="K1033" s="15"/>
      <c r="L1033" s="15"/>
      <c r="M1033" s="15"/>
      <c r="N1033" s="15"/>
      <c r="O1033" s="15"/>
      <c r="P1033" s="15"/>
      <c r="Q1033" s="15"/>
      <c r="R1033" s="15"/>
      <c r="S1033" s="15"/>
      <c r="T1033" s="15"/>
      <c r="U1033" s="15"/>
      <c r="V1033" s="15"/>
      <c r="W1033" s="15"/>
      <c r="X1033" s="15"/>
      <c r="Y1033" s="15"/>
      <c r="Z1033" s="15"/>
      <c r="AA1033" s="15"/>
    </row>
    <row r="1034" spans="1:27" ht="12.3" x14ac:dyDescent="0.4">
      <c r="A1034" s="10"/>
      <c r="B1034" s="10"/>
      <c r="C1034" s="10"/>
      <c r="D1034" s="10"/>
      <c r="E1034" s="10"/>
      <c r="F1034" s="10"/>
      <c r="G1034" s="10"/>
      <c r="H1034" s="10"/>
      <c r="I1034" s="10"/>
      <c r="J1034" s="10"/>
      <c r="K1034" s="10"/>
      <c r="L1034" s="10"/>
      <c r="M1034" s="10"/>
      <c r="N1034" s="10"/>
      <c r="O1034" s="10"/>
      <c r="P1034" s="10"/>
      <c r="Q1034" s="10"/>
      <c r="R1034" s="10"/>
      <c r="S1034" s="10"/>
      <c r="T1034" s="10"/>
      <c r="U1034" s="10"/>
      <c r="V1034" s="10"/>
      <c r="W1034" s="10"/>
      <c r="X1034" s="10"/>
      <c r="Y1034" s="10"/>
      <c r="Z1034" s="10"/>
      <c r="AA1034" s="10"/>
    </row>
    <row r="1035" spans="1:27" ht="12.3" x14ac:dyDescent="0.4">
      <c r="A1035" s="15"/>
      <c r="B1035" s="15"/>
      <c r="C1035" s="15"/>
      <c r="D1035" s="15"/>
      <c r="E1035" s="15"/>
      <c r="F1035" s="15"/>
      <c r="G1035" s="15"/>
      <c r="H1035" s="15"/>
      <c r="I1035" s="15"/>
      <c r="J1035" s="15"/>
      <c r="K1035" s="15"/>
      <c r="L1035" s="15"/>
      <c r="M1035" s="15"/>
      <c r="N1035" s="15"/>
      <c r="O1035" s="15"/>
      <c r="P1035" s="15"/>
      <c r="Q1035" s="15"/>
      <c r="R1035" s="15"/>
      <c r="S1035" s="15"/>
      <c r="T1035" s="15"/>
      <c r="U1035" s="15"/>
      <c r="V1035" s="15"/>
      <c r="W1035" s="15"/>
      <c r="X1035" s="15"/>
      <c r="Y1035" s="15"/>
      <c r="Z1035" s="15"/>
      <c r="AA1035" s="15"/>
    </row>
    <row r="1036" spans="1:27" ht="12.3" x14ac:dyDescent="0.4">
      <c r="A1036" s="10"/>
      <c r="B1036" s="10"/>
      <c r="C1036" s="10"/>
      <c r="D1036" s="10"/>
      <c r="E1036" s="10"/>
      <c r="F1036" s="10"/>
      <c r="G1036" s="10"/>
      <c r="H1036" s="10"/>
      <c r="I1036" s="10"/>
      <c r="J1036" s="10"/>
      <c r="K1036" s="10"/>
      <c r="L1036" s="10"/>
      <c r="M1036" s="10"/>
      <c r="N1036" s="10"/>
      <c r="O1036" s="10"/>
      <c r="P1036" s="10"/>
      <c r="Q1036" s="10"/>
      <c r="R1036" s="10"/>
      <c r="S1036" s="10"/>
      <c r="T1036" s="10"/>
      <c r="U1036" s="10"/>
      <c r="V1036" s="10"/>
      <c r="W1036" s="10"/>
      <c r="X1036" s="10"/>
      <c r="Y1036" s="10"/>
      <c r="Z1036" s="10"/>
      <c r="AA1036" s="10"/>
    </row>
    <row r="1037" spans="1:27" ht="12.3" x14ac:dyDescent="0.4">
      <c r="A1037" s="15"/>
      <c r="B1037" s="15"/>
      <c r="C1037" s="15"/>
      <c r="D1037" s="15"/>
      <c r="E1037" s="15"/>
      <c r="F1037" s="15"/>
      <c r="G1037" s="15"/>
      <c r="H1037" s="15"/>
      <c r="I1037" s="15"/>
      <c r="J1037" s="15"/>
      <c r="K1037" s="15"/>
      <c r="L1037" s="15"/>
      <c r="M1037" s="15"/>
      <c r="N1037" s="15"/>
      <c r="O1037" s="15"/>
      <c r="P1037" s="15"/>
      <c r="Q1037" s="15"/>
      <c r="R1037" s="15"/>
      <c r="S1037" s="15"/>
      <c r="T1037" s="15"/>
      <c r="U1037" s="15"/>
      <c r="V1037" s="15"/>
      <c r="W1037" s="15"/>
      <c r="X1037" s="15"/>
      <c r="Y1037" s="15"/>
      <c r="Z1037" s="15"/>
      <c r="AA1037" s="15"/>
    </row>
    <row r="1038" spans="1:27" ht="12.3" x14ac:dyDescent="0.4">
      <c r="A1038" s="10"/>
      <c r="B1038" s="10"/>
      <c r="C1038" s="10"/>
      <c r="D1038" s="10"/>
      <c r="E1038" s="10"/>
      <c r="F1038" s="10"/>
      <c r="G1038" s="10"/>
      <c r="H1038" s="10"/>
      <c r="I1038" s="10"/>
      <c r="J1038" s="10"/>
      <c r="K1038" s="10"/>
      <c r="L1038" s="10"/>
      <c r="M1038" s="10"/>
      <c r="N1038" s="10"/>
      <c r="O1038" s="10"/>
      <c r="P1038" s="10"/>
      <c r="Q1038" s="10"/>
      <c r="R1038" s="10"/>
      <c r="S1038" s="10"/>
      <c r="T1038" s="10"/>
      <c r="U1038" s="10"/>
      <c r="V1038" s="10"/>
      <c r="W1038" s="10"/>
      <c r="X1038" s="10"/>
      <c r="Y1038" s="10"/>
      <c r="Z1038" s="10"/>
      <c r="AA1038" s="10"/>
    </row>
    <row r="1039" spans="1:27" ht="12.3" x14ac:dyDescent="0.4">
      <c r="A1039" s="15"/>
      <c r="B1039" s="15"/>
      <c r="C1039" s="15"/>
      <c r="D1039" s="15"/>
      <c r="E1039" s="15"/>
      <c r="F1039" s="15"/>
      <c r="G1039" s="15"/>
      <c r="H1039" s="15"/>
      <c r="I1039" s="15"/>
      <c r="J1039" s="15"/>
      <c r="K1039" s="15"/>
      <c r="L1039" s="15"/>
      <c r="M1039" s="15"/>
      <c r="N1039" s="15"/>
      <c r="O1039" s="15"/>
      <c r="P1039" s="15"/>
      <c r="Q1039" s="15"/>
      <c r="R1039" s="15"/>
      <c r="S1039" s="15"/>
      <c r="T1039" s="15"/>
      <c r="U1039" s="15"/>
      <c r="V1039" s="15"/>
      <c r="W1039" s="15"/>
      <c r="X1039" s="15"/>
      <c r="Y1039" s="15"/>
      <c r="Z1039" s="15"/>
      <c r="AA1039" s="15"/>
    </row>
    <row r="1040" spans="1:27" ht="12.3" x14ac:dyDescent="0.4">
      <c r="A1040" s="10"/>
      <c r="B1040" s="10"/>
      <c r="C1040" s="10"/>
      <c r="D1040" s="10"/>
      <c r="E1040" s="10"/>
      <c r="F1040" s="10"/>
      <c r="G1040" s="10"/>
      <c r="H1040" s="10"/>
      <c r="I1040" s="10"/>
      <c r="J1040" s="10"/>
      <c r="K1040" s="10"/>
      <c r="L1040" s="10"/>
      <c r="M1040" s="10"/>
      <c r="N1040" s="10"/>
      <c r="O1040" s="10"/>
      <c r="P1040" s="10"/>
      <c r="Q1040" s="10"/>
      <c r="R1040" s="10"/>
      <c r="S1040" s="10"/>
      <c r="T1040" s="10"/>
      <c r="U1040" s="10"/>
      <c r="V1040" s="10"/>
      <c r="W1040" s="10"/>
      <c r="X1040" s="10"/>
      <c r="Y1040" s="10"/>
      <c r="Z1040" s="10"/>
      <c r="AA1040" s="10"/>
    </row>
    <row r="1041" spans="1:27" ht="12.3" x14ac:dyDescent="0.4">
      <c r="A1041" s="15"/>
      <c r="B1041" s="15"/>
      <c r="C1041" s="15"/>
      <c r="D1041" s="15"/>
      <c r="E1041" s="15"/>
      <c r="F1041" s="15"/>
      <c r="G1041" s="15"/>
      <c r="H1041" s="15"/>
      <c r="I1041" s="15"/>
      <c r="J1041" s="15"/>
      <c r="K1041" s="15"/>
      <c r="L1041" s="15"/>
      <c r="M1041" s="15"/>
      <c r="N1041" s="15"/>
      <c r="O1041" s="15"/>
      <c r="P1041" s="15"/>
      <c r="Q1041" s="15"/>
      <c r="R1041" s="15"/>
      <c r="S1041" s="15"/>
      <c r="T1041" s="15"/>
      <c r="U1041" s="15"/>
      <c r="V1041" s="15"/>
      <c r="W1041" s="15"/>
      <c r="X1041" s="15"/>
      <c r="Y1041" s="15"/>
      <c r="Z1041" s="15"/>
      <c r="AA1041" s="15"/>
    </row>
    <row r="1042" spans="1:27" ht="12.3" x14ac:dyDescent="0.4">
      <c r="A1042" s="10"/>
      <c r="B1042" s="10"/>
      <c r="C1042" s="10"/>
      <c r="D1042" s="10"/>
      <c r="E1042" s="10"/>
      <c r="F1042" s="10"/>
      <c r="G1042" s="10"/>
      <c r="H1042" s="10"/>
      <c r="I1042" s="10"/>
      <c r="J1042" s="10"/>
      <c r="K1042" s="10"/>
      <c r="L1042" s="10"/>
      <c r="M1042" s="10"/>
      <c r="N1042" s="10"/>
      <c r="O1042" s="10"/>
      <c r="P1042" s="10"/>
      <c r="Q1042" s="10"/>
      <c r="R1042" s="10"/>
      <c r="S1042" s="10"/>
      <c r="T1042" s="10"/>
      <c r="U1042" s="10"/>
      <c r="V1042" s="10"/>
      <c r="W1042" s="10"/>
      <c r="X1042" s="10"/>
      <c r="Y1042" s="10"/>
      <c r="Z1042" s="10"/>
      <c r="AA1042" s="10"/>
    </row>
    <row r="1043" spans="1:27" ht="12.3" x14ac:dyDescent="0.4">
      <c r="A1043" s="15"/>
      <c r="B1043" s="15"/>
      <c r="C1043" s="15"/>
      <c r="D1043" s="15"/>
      <c r="E1043" s="15"/>
      <c r="F1043" s="15"/>
      <c r="G1043" s="15"/>
      <c r="H1043" s="15"/>
      <c r="I1043" s="15"/>
      <c r="J1043" s="15"/>
      <c r="K1043" s="15"/>
      <c r="L1043" s="15"/>
      <c r="M1043" s="15"/>
      <c r="N1043" s="15"/>
      <c r="O1043" s="15"/>
      <c r="P1043" s="15"/>
      <c r="Q1043" s="15"/>
      <c r="R1043" s="15"/>
      <c r="S1043" s="15"/>
      <c r="T1043" s="15"/>
      <c r="U1043" s="15"/>
      <c r="V1043" s="15"/>
      <c r="W1043" s="15"/>
      <c r="X1043" s="15"/>
      <c r="Y1043" s="15"/>
      <c r="Z1043" s="15"/>
      <c r="AA1043" s="15"/>
    </row>
    <row r="1044" spans="1:27" ht="12.3" x14ac:dyDescent="0.4">
      <c r="A1044" s="10"/>
      <c r="B1044" s="10"/>
      <c r="C1044" s="10"/>
      <c r="D1044" s="10"/>
      <c r="E1044" s="10"/>
      <c r="F1044" s="10"/>
      <c r="G1044" s="10"/>
      <c r="H1044" s="10"/>
      <c r="I1044" s="10"/>
      <c r="J1044" s="10"/>
      <c r="K1044" s="10"/>
      <c r="L1044" s="10"/>
      <c r="M1044" s="10"/>
      <c r="N1044" s="10"/>
      <c r="O1044" s="10"/>
      <c r="P1044" s="10"/>
      <c r="Q1044" s="10"/>
      <c r="R1044" s="10"/>
      <c r="S1044" s="10"/>
      <c r="T1044" s="10"/>
      <c r="U1044" s="10"/>
      <c r="V1044" s="10"/>
      <c r="W1044" s="10"/>
      <c r="X1044" s="10"/>
      <c r="Y1044" s="10"/>
      <c r="Z1044" s="10"/>
      <c r="AA1044" s="10"/>
    </row>
    <row r="1045" spans="1:27" ht="12.3" x14ac:dyDescent="0.4">
      <c r="A1045" s="15"/>
      <c r="B1045" s="15"/>
      <c r="C1045" s="15"/>
      <c r="D1045" s="15"/>
      <c r="E1045" s="15"/>
      <c r="F1045" s="15"/>
      <c r="G1045" s="15"/>
      <c r="H1045" s="15"/>
      <c r="I1045" s="15"/>
      <c r="J1045" s="15"/>
      <c r="K1045" s="15"/>
      <c r="L1045" s="15"/>
      <c r="M1045" s="15"/>
      <c r="N1045" s="15"/>
      <c r="O1045" s="15"/>
      <c r="P1045" s="15"/>
      <c r="Q1045" s="15"/>
      <c r="R1045" s="15"/>
      <c r="S1045" s="15"/>
      <c r="T1045" s="15"/>
      <c r="U1045" s="15"/>
      <c r="V1045" s="15"/>
      <c r="W1045" s="15"/>
      <c r="X1045" s="15"/>
      <c r="Y1045" s="15"/>
      <c r="Z1045" s="15"/>
      <c r="AA1045" s="15"/>
    </row>
    <row r="1046" spans="1:27" ht="12.3" x14ac:dyDescent="0.4">
      <c r="A1046" s="10"/>
      <c r="B1046" s="10"/>
      <c r="C1046" s="10"/>
      <c r="D1046" s="10"/>
      <c r="E1046" s="10"/>
      <c r="F1046" s="10"/>
      <c r="G1046" s="10"/>
      <c r="H1046" s="10"/>
      <c r="I1046" s="10"/>
      <c r="J1046" s="10"/>
      <c r="K1046" s="10"/>
      <c r="L1046" s="10"/>
      <c r="M1046" s="10"/>
      <c r="N1046" s="10"/>
      <c r="O1046" s="10"/>
      <c r="P1046" s="10"/>
      <c r="Q1046" s="10"/>
      <c r="R1046" s="10"/>
      <c r="S1046" s="10"/>
      <c r="T1046" s="10"/>
      <c r="U1046" s="10"/>
      <c r="V1046" s="10"/>
      <c r="W1046" s="10"/>
      <c r="X1046" s="10"/>
      <c r="Y1046" s="10"/>
      <c r="Z1046" s="10"/>
      <c r="AA1046" s="10"/>
    </row>
    <row r="1047" spans="1:27" ht="12.3" x14ac:dyDescent="0.4">
      <c r="A1047" s="15"/>
      <c r="B1047" s="15"/>
      <c r="C1047" s="15"/>
      <c r="D1047" s="15"/>
      <c r="E1047" s="15"/>
      <c r="F1047" s="15"/>
      <c r="G1047" s="15"/>
      <c r="H1047" s="15"/>
      <c r="I1047" s="15"/>
      <c r="J1047" s="15"/>
      <c r="K1047" s="15"/>
      <c r="L1047" s="15"/>
      <c r="M1047" s="15"/>
      <c r="N1047" s="15"/>
      <c r="O1047" s="15"/>
      <c r="P1047" s="15"/>
      <c r="Q1047" s="15"/>
      <c r="R1047" s="15"/>
      <c r="S1047" s="15"/>
      <c r="T1047" s="15"/>
      <c r="U1047" s="15"/>
      <c r="V1047" s="15"/>
      <c r="W1047" s="15"/>
      <c r="X1047" s="15"/>
      <c r="Y1047" s="15"/>
      <c r="Z1047" s="15"/>
      <c r="AA1047" s="15"/>
    </row>
    <row r="1048" spans="1:27" ht="12.3" x14ac:dyDescent="0.4">
      <c r="A1048" s="10"/>
      <c r="B1048" s="10"/>
      <c r="C1048" s="10"/>
      <c r="D1048" s="10"/>
      <c r="E1048" s="10"/>
      <c r="F1048" s="10"/>
      <c r="G1048" s="10"/>
      <c r="H1048" s="10"/>
      <c r="I1048" s="10"/>
      <c r="J1048" s="10"/>
      <c r="K1048" s="10"/>
      <c r="L1048" s="10"/>
      <c r="M1048" s="10"/>
      <c r="N1048" s="10"/>
      <c r="O1048" s="10"/>
      <c r="P1048" s="10"/>
      <c r="Q1048" s="10"/>
      <c r="R1048" s="10"/>
      <c r="S1048" s="10"/>
      <c r="T1048" s="10"/>
      <c r="U1048" s="10"/>
      <c r="V1048" s="10"/>
      <c r="W1048" s="10"/>
      <c r="X1048" s="10"/>
      <c r="Y1048" s="10"/>
      <c r="Z1048" s="10"/>
      <c r="AA1048" s="10"/>
    </row>
    <row r="1049" spans="1:27" ht="12.3" x14ac:dyDescent="0.4">
      <c r="A1049" s="15"/>
      <c r="B1049" s="15"/>
      <c r="C1049" s="15"/>
      <c r="D1049" s="15"/>
      <c r="E1049" s="15"/>
      <c r="F1049" s="15"/>
      <c r="G1049" s="15"/>
      <c r="H1049" s="15"/>
      <c r="I1049" s="15"/>
      <c r="J1049" s="15"/>
      <c r="K1049" s="15"/>
      <c r="L1049" s="15"/>
      <c r="M1049" s="15"/>
      <c r="N1049" s="15"/>
      <c r="O1049" s="15"/>
      <c r="P1049" s="15"/>
      <c r="Q1049" s="15"/>
      <c r="R1049" s="15"/>
      <c r="S1049" s="15"/>
      <c r="T1049" s="15"/>
      <c r="U1049" s="15"/>
      <c r="V1049" s="15"/>
      <c r="W1049" s="15"/>
      <c r="X1049" s="15"/>
      <c r="Y1049" s="15"/>
      <c r="Z1049" s="15"/>
      <c r="AA1049" s="15"/>
    </row>
    <row r="1050" spans="1:27" ht="12.3" x14ac:dyDescent="0.4">
      <c r="A1050" s="10"/>
      <c r="B1050" s="10"/>
      <c r="C1050" s="10"/>
      <c r="D1050" s="10"/>
      <c r="E1050" s="10"/>
      <c r="F1050" s="10"/>
      <c r="G1050" s="10"/>
      <c r="H1050" s="10"/>
      <c r="I1050" s="10"/>
      <c r="J1050" s="10"/>
      <c r="K1050" s="10"/>
      <c r="L1050" s="10"/>
      <c r="M1050" s="10"/>
      <c r="N1050" s="10"/>
      <c r="O1050" s="10"/>
      <c r="P1050" s="10"/>
      <c r="Q1050" s="10"/>
      <c r="R1050" s="10"/>
      <c r="S1050" s="10"/>
      <c r="T1050" s="10"/>
      <c r="U1050" s="10"/>
      <c r="V1050" s="10"/>
      <c r="W1050" s="10"/>
      <c r="X1050" s="10"/>
      <c r="Y1050" s="10"/>
      <c r="Z1050" s="10"/>
      <c r="AA1050" s="10"/>
    </row>
    <row r="1051" spans="1:27" ht="12.3" x14ac:dyDescent="0.4">
      <c r="A1051" s="15"/>
      <c r="B1051" s="15"/>
      <c r="C1051" s="15"/>
      <c r="D1051" s="15"/>
      <c r="E1051" s="15"/>
      <c r="F1051" s="15"/>
      <c r="G1051" s="15"/>
      <c r="H1051" s="15"/>
      <c r="I1051" s="15"/>
      <c r="J1051" s="15"/>
      <c r="K1051" s="15"/>
      <c r="L1051" s="15"/>
      <c r="M1051" s="15"/>
      <c r="N1051" s="15"/>
      <c r="O1051" s="15"/>
      <c r="P1051" s="15"/>
      <c r="Q1051" s="15"/>
      <c r="R1051" s="15"/>
      <c r="S1051" s="15"/>
      <c r="T1051" s="15"/>
      <c r="U1051" s="15"/>
      <c r="V1051" s="15"/>
      <c r="W1051" s="15"/>
      <c r="X1051" s="15"/>
      <c r="Y1051" s="15"/>
      <c r="Z1051" s="15"/>
      <c r="AA1051" s="15"/>
    </row>
    <row r="1052" spans="1:27" ht="12.3" x14ac:dyDescent="0.4">
      <c r="A1052" s="10"/>
      <c r="B1052" s="10"/>
      <c r="C1052" s="10"/>
      <c r="D1052" s="10"/>
      <c r="E1052" s="10"/>
      <c r="F1052" s="10"/>
      <c r="G1052" s="10"/>
      <c r="H1052" s="10"/>
      <c r="I1052" s="10"/>
      <c r="J1052" s="10"/>
      <c r="K1052" s="10"/>
      <c r="L1052" s="10"/>
      <c r="M1052" s="10"/>
      <c r="N1052" s="10"/>
      <c r="O1052" s="10"/>
      <c r="P1052" s="10"/>
      <c r="Q1052" s="10"/>
      <c r="R1052" s="10"/>
      <c r="S1052" s="10"/>
      <c r="T1052" s="10"/>
      <c r="U1052" s="10"/>
      <c r="V1052" s="10"/>
      <c r="W1052" s="10"/>
      <c r="X1052" s="10"/>
      <c r="Y1052" s="10"/>
      <c r="Z1052" s="10"/>
      <c r="AA1052" s="10"/>
    </row>
    <row r="1053" spans="1:27" ht="12.3" x14ac:dyDescent="0.4">
      <c r="A1053" s="15"/>
      <c r="B1053" s="15"/>
      <c r="C1053" s="15"/>
      <c r="D1053" s="15"/>
      <c r="E1053" s="15"/>
      <c r="F1053" s="15"/>
      <c r="G1053" s="15"/>
      <c r="H1053" s="15"/>
      <c r="I1053" s="15"/>
      <c r="J1053" s="15"/>
      <c r="K1053" s="15"/>
      <c r="L1053" s="15"/>
      <c r="M1053" s="15"/>
      <c r="N1053" s="15"/>
      <c r="O1053" s="15"/>
      <c r="P1053" s="15"/>
      <c r="Q1053" s="15"/>
      <c r="R1053" s="15"/>
      <c r="S1053" s="15"/>
      <c r="T1053" s="15"/>
      <c r="U1053" s="15"/>
      <c r="V1053" s="15"/>
      <c r="W1053" s="15"/>
      <c r="X1053" s="15"/>
      <c r="Y1053" s="15"/>
      <c r="Z1053" s="15"/>
      <c r="AA1053" s="15"/>
    </row>
    <row r="1054" spans="1:27" ht="12.3" x14ac:dyDescent="0.4">
      <c r="A1054" s="10"/>
      <c r="B1054" s="10"/>
      <c r="C1054" s="10"/>
      <c r="D1054" s="10"/>
      <c r="E1054" s="10"/>
      <c r="F1054" s="10"/>
      <c r="G1054" s="10"/>
      <c r="H1054" s="10"/>
      <c r="I1054" s="10"/>
      <c r="J1054" s="10"/>
      <c r="K1054" s="10"/>
      <c r="L1054" s="10"/>
      <c r="M1054" s="10"/>
      <c r="N1054" s="10"/>
      <c r="O1054" s="10"/>
      <c r="P1054" s="10"/>
      <c r="Q1054" s="10"/>
      <c r="R1054" s="10"/>
      <c r="S1054" s="10"/>
      <c r="T1054" s="10"/>
      <c r="U1054" s="10"/>
      <c r="V1054" s="10"/>
      <c r="W1054" s="10"/>
      <c r="X1054" s="10"/>
      <c r="Y1054" s="10"/>
      <c r="Z1054" s="10"/>
      <c r="AA1054" s="10"/>
    </row>
    <row r="1055" spans="1:27" ht="12.3" x14ac:dyDescent="0.4">
      <c r="A1055" s="15"/>
      <c r="B1055" s="15"/>
      <c r="C1055" s="15"/>
      <c r="D1055" s="15"/>
      <c r="E1055" s="15"/>
      <c r="F1055" s="15"/>
      <c r="G1055" s="15"/>
      <c r="H1055" s="15"/>
      <c r="I1055" s="15"/>
      <c r="J1055" s="15"/>
      <c r="K1055" s="15"/>
      <c r="L1055" s="15"/>
      <c r="M1055" s="15"/>
      <c r="N1055" s="15"/>
      <c r="O1055" s="15"/>
      <c r="P1055" s="15"/>
      <c r="Q1055" s="15"/>
      <c r="R1055" s="15"/>
      <c r="S1055" s="15"/>
      <c r="T1055" s="15"/>
      <c r="U1055" s="15"/>
      <c r="V1055" s="15"/>
      <c r="W1055" s="15"/>
      <c r="X1055" s="15"/>
      <c r="Y1055" s="15"/>
      <c r="Z1055" s="15"/>
      <c r="AA1055" s="15"/>
    </row>
    <row r="1056" spans="1:27" ht="12.3" x14ac:dyDescent="0.4">
      <c r="A1056" s="10"/>
      <c r="B1056" s="10"/>
      <c r="C1056" s="10"/>
      <c r="D1056" s="10"/>
      <c r="E1056" s="10"/>
      <c r="F1056" s="10"/>
      <c r="G1056" s="10"/>
      <c r="H1056" s="10"/>
      <c r="I1056" s="10"/>
      <c r="J1056" s="10"/>
      <c r="K1056" s="10"/>
      <c r="L1056" s="10"/>
      <c r="M1056" s="10"/>
      <c r="N1056" s="10"/>
      <c r="O1056" s="10"/>
      <c r="P1056" s="10"/>
      <c r="Q1056" s="10"/>
      <c r="R1056" s="10"/>
      <c r="S1056" s="10"/>
      <c r="T1056" s="10"/>
      <c r="U1056" s="10"/>
      <c r="V1056" s="10"/>
      <c r="W1056" s="10"/>
      <c r="X1056" s="10"/>
      <c r="Y1056" s="10"/>
      <c r="Z1056" s="10"/>
      <c r="AA1056" s="10"/>
    </row>
    <row r="1057" spans="1:27" ht="12.3" x14ac:dyDescent="0.4">
      <c r="A1057" s="15"/>
      <c r="B1057" s="15"/>
      <c r="C1057" s="15"/>
      <c r="D1057" s="15"/>
      <c r="E1057" s="15"/>
      <c r="F1057" s="15"/>
      <c r="G1057" s="15"/>
      <c r="H1057" s="15"/>
      <c r="I1057" s="15"/>
      <c r="J1057" s="15"/>
      <c r="K1057" s="15"/>
      <c r="L1057" s="15"/>
      <c r="M1057" s="15"/>
      <c r="N1057" s="15"/>
      <c r="O1057" s="15"/>
      <c r="P1057" s="15"/>
      <c r="Q1057" s="15"/>
      <c r="R1057" s="15"/>
      <c r="S1057" s="15"/>
      <c r="T1057" s="15"/>
      <c r="U1057" s="15"/>
      <c r="V1057" s="15"/>
      <c r="W1057" s="15"/>
      <c r="X1057" s="15"/>
      <c r="Y1057" s="15"/>
      <c r="Z1057" s="15"/>
      <c r="AA1057" s="15"/>
    </row>
    <row r="1058" spans="1:27" ht="12.3" x14ac:dyDescent="0.4">
      <c r="A1058" s="10"/>
      <c r="B1058" s="10"/>
      <c r="C1058" s="10"/>
      <c r="D1058" s="10"/>
      <c r="E1058" s="10"/>
      <c r="F1058" s="10"/>
      <c r="G1058" s="10"/>
      <c r="H1058" s="10"/>
      <c r="I1058" s="10"/>
      <c r="J1058" s="10"/>
      <c r="K1058" s="10"/>
      <c r="L1058" s="10"/>
      <c r="M1058" s="10"/>
      <c r="N1058" s="10"/>
      <c r="O1058" s="10"/>
      <c r="P1058" s="10"/>
      <c r="Q1058" s="10"/>
      <c r="R1058" s="10"/>
      <c r="S1058" s="10"/>
      <c r="T1058" s="10"/>
      <c r="U1058" s="10"/>
      <c r="V1058" s="10"/>
      <c r="W1058" s="10"/>
      <c r="X1058" s="10"/>
      <c r="Y1058" s="10"/>
      <c r="Z1058" s="10"/>
      <c r="AA1058" s="10"/>
    </row>
    <row r="1059" spans="1:27" ht="12.3" x14ac:dyDescent="0.4">
      <c r="A1059" s="15"/>
      <c r="B1059" s="15"/>
      <c r="C1059" s="15"/>
      <c r="D1059" s="15"/>
      <c r="E1059" s="15"/>
      <c r="F1059" s="15"/>
      <c r="G1059" s="15"/>
      <c r="H1059" s="15"/>
      <c r="I1059" s="15"/>
      <c r="J1059" s="15"/>
      <c r="K1059" s="15"/>
      <c r="L1059" s="15"/>
      <c r="M1059" s="15"/>
      <c r="N1059" s="15"/>
      <c r="O1059" s="15"/>
      <c r="P1059" s="15"/>
      <c r="Q1059" s="15"/>
      <c r="R1059" s="15"/>
      <c r="S1059" s="15"/>
      <c r="T1059" s="15"/>
      <c r="U1059" s="15"/>
      <c r="V1059" s="15"/>
      <c r="W1059" s="15"/>
      <c r="X1059" s="15"/>
      <c r="Y1059" s="15"/>
      <c r="Z1059" s="15"/>
      <c r="AA1059" s="15"/>
    </row>
    <row r="1060" spans="1:27" ht="12.3" x14ac:dyDescent="0.4">
      <c r="A1060" s="10"/>
      <c r="B1060" s="10"/>
      <c r="C1060" s="10"/>
      <c r="D1060" s="10"/>
      <c r="E1060" s="10"/>
      <c r="F1060" s="10"/>
      <c r="G1060" s="10"/>
      <c r="H1060" s="10"/>
      <c r="I1060" s="10"/>
      <c r="J1060" s="10"/>
      <c r="K1060" s="10"/>
      <c r="L1060" s="10"/>
      <c r="M1060" s="10"/>
      <c r="N1060" s="10"/>
      <c r="O1060" s="10"/>
      <c r="P1060" s="10"/>
      <c r="Q1060" s="10"/>
      <c r="R1060" s="10"/>
      <c r="S1060" s="10"/>
      <c r="T1060" s="10"/>
      <c r="U1060" s="10"/>
      <c r="V1060" s="10"/>
      <c r="W1060" s="10"/>
      <c r="X1060" s="10"/>
      <c r="Y1060" s="10"/>
      <c r="Z1060" s="10"/>
      <c r="AA1060" s="10"/>
    </row>
    <row r="1061" spans="1:27" ht="12.3" x14ac:dyDescent="0.4">
      <c r="A1061" s="15"/>
      <c r="B1061" s="15"/>
      <c r="C1061" s="15"/>
      <c r="D1061" s="15"/>
      <c r="E1061" s="15"/>
      <c r="F1061" s="15"/>
      <c r="G1061" s="15"/>
      <c r="H1061" s="15"/>
      <c r="I1061" s="15"/>
      <c r="J1061" s="15"/>
      <c r="K1061" s="15"/>
      <c r="L1061" s="15"/>
      <c r="M1061" s="15"/>
      <c r="N1061" s="15"/>
      <c r="O1061" s="15"/>
      <c r="P1061" s="15"/>
      <c r="Q1061" s="15"/>
      <c r="R1061" s="15"/>
      <c r="S1061" s="15"/>
      <c r="T1061" s="15"/>
      <c r="U1061" s="15"/>
      <c r="V1061" s="15"/>
      <c r="W1061" s="15"/>
      <c r="X1061" s="15"/>
      <c r="Y1061" s="15"/>
      <c r="Z1061" s="15"/>
      <c r="AA1061" s="15"/>
    </row>
    <row r="1062" spans="1:27" ht="12.3" x14ac:dyDescent="0.4">
      <c r="A1062" s="10"/>
      <c r="B1062" s="10"/>
      <c r="C1062" s="10"/>
      <c r="D1062" s="10"/>
      <c r="E1062" s="10"/>
      <c r="F1062" s="10"/>
      <c r="G1062" s="10"/>
      <c r="H1062" s="10"/>
      <c r="I1062" s="10"/>
      <c r="J1062" s="10"/>
      <c r="K1062" s="10"/>
      <c r="L1062" s="10"/>
      <c r="M1062" s="10"/>
      <c r="N1062" s="10"/>
      <c r="O1062" s="10"/>
      <c r="P1062" s="10"/>
      <c r="Q1062" s="10"/>
      <c r="R1062" s="10"/>
      <c r="S1062" s="10"/>
      <c r="T1062" s="10"/>
      <c r="U1062" s="10"/>
      <c r="V1062" s="10"/>
      <c r="W1062" s="10"/>
      <c r="X1062" s="10"/>
      <c r="Y1062" s="10"/>
      <c r="Z1062" s="10"/>
      <c r="AA1062" s="10"/>
    </row>
    <row r="1063" spans="1:27" ht="12.3" x14ac:dyDescent="0.4">
      <c r="A1063" s="15"/>
      <c r="B1063" s="15"/>
      <c r="C1063" s="15"/>
      <c r="D1063" s="15"/>
      <c r="E1063" s="15"/>
      <c r="F1063" s="15"/>
      <c r="G1063" s="15"/>
      <c r="H1063" s="15"/>
      <c r="I1063" s="15"/>
      <c r="J1063" s="15"/>
      <c r="K1063" s="15"/>
      <c r="L1063" s="15"/>
      <c r="M1063" s="15"/>
      <c r="N1063" s="15"/>
      <c r="O1063" s="15"/>
      <c r="P1063" s="15"/>
      <c r="Q1063" s="15"/>
      <c r="R1063" s="15"/>
      <c r="S1063" s="15"/>
      <c r="T1063" s="15"/>
      <c r="U1063" s="15"/>
      <c r="V1063" s="15"/>
      <c r="W1063" s="15"/>
      <c r="X1063" s="15"/>
      <c r="Y1063" s="15"/>
      <c r="Z1063" s="15"/>
      <c r="AA1063" s="15"/>
    </row>
    <row r="1064" spans="1:27" ht="12.3" x14ac:dyDescent="0.4">
      <c r="A1064" s="10"/>
      <c r="B1064" s="10"/>
      <c r="C1064" s="10"/>
      <c r="D1064" s="10"/>
      <c r="E1064" s="10"/>
      <c r="F1064" s="10"/>
      <c r="G1064" s="10"/>
      <c r="H1064" s="10"/>
      <c r="I1064" s="10"/>
      <c r="J1064" s="10"/>
      <c r="K1064" s="10"/>
      <c r="L1064" s="10"/>
      <c r="M1064" s="10"/>
      <c r="N1064" s="10"/>
      <c r="O1064" s="10"/>
      <c r="P1064" s="10"/>
      <c r="Q1064" s="10"/>
      <c r="R1064" s="10"/>
      <c r="S1064" s="10"/>
      <c r="T1064" s="10"/>
      <c r="U1064" s="10"/>
      <c r="V1064" s="10"/>
      <c r="W1064" s="10"/>
      <c r="X1064" s="10"/>
      <c r="Y1064" s="10"/>
      <c r="Z1064" s="10"/>
      <c r="AA1064" s="10"/>
    </row>
    <row r="1065" spans="1:27" ht="12.3" x14ac:dyDescent="0.4">
      <c r="A1065" s="15"/>
      <c r="B1065" s="15"/>
      <c r="C1065" s="15"/>
      <c r="D1065" s="15"/>
      <c r="E1065" s="15"/>
      <c r="F1065" s="15"/>
      <c r="G1065" s="15"/>
      <c r="H1065" s="15"/>
      <c r="I1065" s="15"/>
      <c r="J1065" s="15"/>
      <c r="K1065" s="15"/>
      <c r="L1065" s="15"/>
      <c r="M1065" s="15"/>
      <c r="N1065" s="15"/>
      <c r="O1065" s="15"/>
      <c r="P1065" s="15"/>
      <c r="Q1065" s="15"/>
      <c r="R1065" s="15"/>
      <c r="S1065" s="15"/>
      <c r="T1065" s="15"/>
      <c r="U1065" s="15"/>
      <c r="V1065" s="15"/>
      <c r="W1065" s="15"/>
      <c r="X1065" s="15"/>
      <c r="Y1065" s="15"/>
      <c r="Z1065" s="15"/>
      <c r="AA1065" s="15"/>
    </row>
    <row r="1066" spans="1:27" ht="12.3" x14ac:dyDescent="0.4">
      <c r="A1066" s="10"/>
      <c r="B1066" s="10"/>
      <c r="C1066" s="10"/>
      <c r="D1066" s="10"/>
      <c r="E1066" s="10"/>
      <c r="F1066" s="10"/>
      <c r="G1066" s="10"/>
      <c r="H1066" s="10"/>
      <c r="I1066" s="10"/>
      <c r="J1066" s="10"/>
      <c r="K1066" s="10"/>
      <c r="L1066" s="10"/>
      <c r="M1066" s="10"/>
      <c r="N1066" s="10"/>
      <c r="O1066" s="10"/>
      <c r="P1066" s="10"/>
      <c r="Q1066" s="10"/>
      <c r="R1066" s="10"/>
      <c r="S1066" s="10"/>
      <c r="T1066" s="10"/>
      <c r="U1066" s="10"/>
      <c r="V1066" s="10"/>
      <c r="W1066" s="10"/>
      <c r="X1066" s="10"/>
      <c r="Y1066" s="10"/>
      <c r="Z1066" s="10"/>
      <c r="AA1066" s="10"/>
    </row>
    <row r="1067" spans="1:27" ht="12.3" x14ac:dyDescent="0.4">
      <c r="A1067" s="15"/>
      <c r="B1067" s="15"/>
      <c r="C1067" s="15"/>
      <c r="D1067" s="15"/>
      <c r="E1067" s="15"/>
      <c r="F1067" s="15"/>
      <c r="G1067" s="15"/>
      <c r="H1067" s="15"/>
      <c r="I1067" s="15"/>
      <c r="J1067" s="15"/>
      <c r="K1067" s="15"/>
      <c r="L1067" s="15"/>
      <c r="M1067" s="15"/>
      <c r="N1067" s="15"/>
      <c r="O1067" s="15"/>
      <c r="P1067" s="15"/>
      <c r="Q1067" s="15"/>
      <c r="R1067" s="15"/>
      <c r="S1067" s="15"/>
      <c r="T1067" s="15"/>
      <c r="U1067" s="15"/>
      <c r="V1067" s="15"/>
      <c r="W1067" s="15"/>
      <c r="X1067" s="15"/>
      <c r="Y1067" s="15"/>
      <c r="Z1067" s="15"/>
      <c r="AA1067" s="15"/>
    </row>
    <row r="1068" spans="1:27" ht="12.3" x14ac:dyDescent="0.4">
      <c r="A1068" s="10"/>
      <c r="B1068" s="10"/>
      <c r="C1068" s="10"/>
      <c r="D1068" s="10"/>
      <c r="E1068" s="10"/>
      <c r="F1068" s="10"/>
      <c r="G1068" s="10"/>
      <c r="H1068" s="10"/>
      <c r="I1068" s="10"/>
      <c r="J1068" s="10"/>
      <c r="K1068" s="10"/>
      <c r="L1068" s="10"/>
      <c r="M1068" s="10"/>
      <c r="N1068" s="10"/>
      <c r="O1068" s="10"/>
      <c r="P1068" s="10"/>
      <c r="Q1068" s="10"/>
      <c r="R1068" s="10"/>
      <c r="S1068" s="10"/>
      <c r="T1068" s="10"/>
      <c r="U1068" s="10"/>
      <c r="V1068" s="10"/>
      <c r="W1068" s="10"/>
      <c r="X1068" s="10"/>
      <c r="Y1068" s="10"/>
      <c r="Z1068" s="10"/>
      <c r="AA1068" s="10"/>
    </row>
    <row r="1069" spans="1:27" ht="12.3" x14ac:dyDescent="0.4">
      <c r="A1069" s="15"/>
      <c r="B1069" s="15"/>
      <c r="C1069" s="15"/>
      <c r="D1069" s="15"/>
      <c r="E1069" s="15"/>
      <c r="F1069" s="15"/>
      <c r="G1069" s="15"/>
      <c r="H1069" s="15"/>
      <c r="I1069" s="15"/>
      <c r="J1069" s="15"/>
      <c r="K1069" s="15"/>
      <c r="L1069" s="15"/>
      <c r="M1069" s="15"/>
      <c r="N1069" s="15"/>
      <c r="O1069" s="15"/>
      <c r="P1069" s="15"/>
      <c r="Q1069" s="15"/>
      <c r="R1069" s="15"/>
      <c r="S1069" s="15"/>
      <c r="T1069" s="15"/>
      <c r="U1069" s="15"/>
      <c r="V1069" s="15"/>
      <c r="W1069" s="15"/>
      <c r="X1069" s="15"/>
      <c r="Y1069" s="15"/>
      <c r="Z1069" s="15"/>
      <c r="AA1069" s="15"/>
    </row>
    <row r="1070" spans="1:27" ht="12.3" x14ac:dyDescent="0.4">
      <c r="A1070" s="10"/>
      <c r="B1070" s="10"/>
      <c r="C1070" s="10"/>
      <c r="D1070" s="10"/>
      <c r="E1070" s="10"/>
      <c r="F1070" s="10"/>
      <c r="G1070" s="10"/>
      <c r="H1070" s="10"/>
      <c r="I1070" s="10"/>
      <c r="J1070" s="10"/>
      <c r="K1070" s="10"/>
      <c r="L1070" s="10"/>
      <c r="M1070" s="10"/>
      <c r="N1070" s="10"/>
      <c r="O1070" s="10"/>
      <c r="P1070" s="10"/>
      <c r="Q1070" s="10"/>
      <c r="R1070" s="10"/>
      <c r="S1070" s="10"/>
      <c r="T1070" s="10"/>
      <c r="U1070" s="10"/>
      <c r="V1070" s="10"/>
      <c r="W1070" s="10"/>
      <c r="X1070" s="10"/>
      <c r="Y1070" s="10"/>
      <c r="Z1070" s="10"/>
      <c r="AA1070" s="10"/>
    </row>
    <row r="1071" spans="1:27" ht="12.3" x14ac:dyDescent="0.4">
      <c r="A1071" s="15"/>
      <c r="B1071" s="15"/>
      <c r="C1071" s="15"/>
      <c r="D1071" s="15"/>
      <c r="E1071" s="15"/>
      <c r="F1071" s="15"/>
      <c r="G1071" s="15"/>
      <c r="H1071" s="15"/>
      <c r="I1071" s="15"/>
      <c r="J1071" s="15"/>
      <c r="K1071" s="15"/>
      <c r="L1071" s="15"/>
      <c r="M1071" s="15"/>
      <c r="N1071" s="15"/>
      <c r="O1071" s="15"/>
      <c r="P1071" s="15"/>
      <c r="Q1071" s="15"/>
      <c r="R1071" s="15"/>
      <c r="S1071" s="15"/>
      <c r="T1071" s="15"/>
      <c r="U1071" s="15"/>
      <c r="V1071" s="15"/>
      <c r="W1071" s="15"/>
      <c r="X1071" s="15"/>
      <c r="Y1071" s="15"/>
      <c r="Z1071" s="15"/>
      <c r="AA1071" s="15"/>
    </row>
    <row r="1072" spans="1:27" ht="12.3" x14ac:dyDescent="0.4">
      <c r="A1072" s="10"/>
      <c r="B1072" s="10"/>
      <c r="C1072" s="10"/>
      <c r="D1072" s="10"/>
      <c r="E1072" s="10"/>
      <c r="F1072" s="10"/>
      <c r="G1072" s="10"/>
      <c r="H1072" s="10"/>
      <c r="I1072" s="10"/>
      <c r="J1072" s="10"/>
      <c r="K1072" s="10"/>
      <c r="L1072" s="10"/>
      <c r="M1072" s="10"/>
      <c r="N1072" s="10"/>
      <c r="O1072" s="10"/>
      <c r="P1072" s="10"/>
      <c r="Q1072" s="10"/>
      <c r="R1072" s="10"/>
      <c r="S1072" s="10"/>
      <c r="T1072" s="10"/>
      <c r="U1072" s="10"/>
      <c r="V1072" s="10"/>
      <c r="W1072" s="10"/>
      <c r="X1072" s="10"/>
      <c r="Y1072" s="10"/>
      <c r="Z1072" s="10"/>
      <c r="AA1072" s="10"/>
    </row>
    <row r="1073" spans="1:27" ht="12.3" x14ac:dyDescent="0.4">
      <c r="A1073" s="15"/>
      <c r="B1073" s="15"/>
      <c r="C1073" s="15"/>
      <c r="D1073" s="15"/>
      <c r="E1073" s="15"/>
      <c r="F1073" s="15"/>
      <c r="G1073" s="15"/>
      <c r="H1073" s="15"/>
      <c r="I1073" s="15"/>
      <c r="J1073" s="15"/>
      <c r="K1073" s="15"/>
      <c r="L1073" s="15"/>
      <c r="M1073" s="15"/>
      <c r="N1073" s="15"/>
      <c r="O1073" s="15"/>
      <c r="P1073" s="15"/>
      <c r="Q1073" s="15"/>
      <c r="R1073" s="15"/>
      <c r="S1073" s="15"/>
      <c r="T1073" s="15"/>
      <c r="U1073" s="15"/>
      <c r="V1073" s="15"/>
      <c r="W1073" s="15"/>
      <c r="X1073" s="15"/>
      <c r="Y1073" s="15"/>
      <c r="Z1073" s="15"/>
      <c r="AA1073" s="15"/>
    </row>
    <row r="1074" spans="1:27" ht="12.3" x14ac:dyDescent="0.4">
      <c r="A1074" s="10"/>
      <c r="B1074" s="10"/>
      <c r="C1074" s="10"/>
      <c r="D1074" s="10"/>
      <c r="E1074" s="10"/>
      <c r="F1074" s="10"/>
      <c r="G1074" s="10"/>
      <c r="H1074" s="10"/>
      <c r="I1074" s="10"/>
      <c r="J1074" s="10"/>
      <c r="K1074" s="10"/>
      <c r="L1074" s="10"/>
      <c r="M1074" s="10"/>
      <c r="N1074" s="10"/>
      <c r="O1074" s="10"/>
      <c r="P1074" s="10"/>
      <c r="Q1074" s="10"/>
      <c r="R1074" s="10"/>
      <c r="S1074" s="10"/>
      <c r="T1074" s="10"/>
      <c r="U1074" s="10"/>
      <c r="V1074" s="10"/>
      <c r="W1074" s="10"/>
      <c r="X1074" s="10"/>
      <c r="Y1074" s="10"/>
      <c r="Z1074" s="10"/>
      <c r="AA1074" s="10"/>
    </row>
    <row r="1075" spans="1:27" ht="12.3" x14ac:dyDescent="0.4">
      <c r="A1075" s="15"/>
      <c r="B1075" s="15"/>
      <c r="C1075" s="15"/>
      <c r="D1075" s="15"/>
      <c r="E1075" s="15"/>
      <c r="F1075" s="15"/>
      <c r="G1075" s="15"/>
      <c r="H1075" s="15"/>
      <c r="I1075" s="15"/>
      <c r="J1075" s="15"/>
      <c r="K1075" s="15"/>
      <c r="L1075" s="15"/>
      <c r="M1075" s="15"/>
      <c r="N1075" s="15"/>
      <c r="O1075" s="15"/>
      <c r="P1075" s="15"/>
      <c r="Q1075" s="15"/>
      <c r="R1075" s="15"/>
      <c r="S1075" s="15"/>
      <c r="T1075" s="15"/>
      <c r="U1075" s="15"/>
      <c r="V1075" s="15"/>
      <c r="W1075" s="15"/>
      <c r="X1075" s="15"/>
      <c r="Y1075" s="15"/>
      <c r="Z1075" s="15"/>
      <c r="AA1075" s="15"/>
    </row>
    <row r="1076" spans="1:27" ht="12.3" x14ac:dyDescent="0.4">
      <c r="A1076" s="10"/>
      <c r="B1076" s="10"/>
      <c r="C1076" s="10"/>
      <c r="D1076" s="10"/>
      <c r="E1076" s="10"/>
      <c r="F1076" s="10"/>
      <c r="G1076" s="10"/>
      <c r="H1076" s="10"/>
      <c r="I1076" s="10"/>
      <c r="J1076" s="10"/>
      <c r="K1076" s="10"/>
      <c r="L1076" s="10"/>
      <c r="M1076" s="10"/>
      <c r="N1076" s="10"/>
      <c r="O1076" s="10"/>
      <c r="P1076" s="10"/>
      <c r="Q1076" s="10"/>
      <c r="R1076" s="10"/>
      <c r="S1076" s="10"/>
      <c r="T1076" s="10"/>
      <c r="U1076" s="10"/>
      <c r="V1076" s="10"/>
      <c r="W1076" s="10"/>
      <c r="X1076" s="10"/>
      <c r="Y1076" s="10"/>
      <c r="Z1076" s="10"/>
      <c r="AA1076" s="10"/>
    </row>
    <row r="1077" spans="1:27" ht="12.3" x14ac:dyDescent="0.4">
      <c r="A1077" s="15"/>
      <c r="B1077" s="15"/>
      <c r="C1077" s="15"/>
      <c r="D1077" s="15"/>
      <c r="E1077" s="15"/>
      <c r="F1077" s="15"/>
      <c r="G1077" s="15"/>
      <c r="H1077" s="15"/>
      <c r="I1077" s="15"/>
      <c r="J1077" s="15"/>
      <c r="K1077" s="15"/>
      <c r="L1077" s="15"/>
      <c r="M1077" s="15"/>
      <c r="N1077" s="15"/>
      <c r="O1077" s="15"/>
      <c r="P1077" s="15"/>
      <c r="Q1077" s="15"/>
      <c r="R1077" s="15"/>
      <c r="S1077" s="15"/>
      <c r="T1077" s="15"/>
      <c r="U1077" s="15"/>
      <c r="V1077" s="15"/>
      <c r="W1077" s="15"/>
      <c r="X1077" s="15"/>
      <c r="Y1077" s="15"/>
      <c r="Z1077" s="15"/>
      <c r="AA1077" s="15"/>
    </row>
    <row r="1078" spans="1:27" ht="12.3" x14ac:dyDescent="0.4">
      <c r="A1078" s="10"/>
      <c r="B1078" s="10"/>
      <c r="C1078" s="10"/>
      <c r="D1078" s="10"/>
      <c r="E1078" s="10"/>
      <c r="F1078" s="10"/>
      <c r="G1078" s="10"/>
      <c r="H1078" s="10"/>
      <c r="I1078" s="10"/>
      <c r="J1078" s="10"/>
      <c r="K1078" s="10"/>
      <c r="L1078" s="10"/>
      <c r="M1078" s="10"/>
      <c r="N1078" s="10"/>
      <c r="O1078" s="10"/>
      <c r="P1078" s="10"/>
      <c r="Q1078" s="10"/>
      <c r="R1078" s="10"/>
      <c r="S1078" s="10"/>
      <c r="T1078" s="10"/>
      <c r="U1078" s="10"/>
      <c r="V1078" s="10"/>
      <c r="W1078" s="10"/>
      <c r="X1078" s="10"/>
      <c r="Y1078" s="10"/>
      <c r="Z1078" s="10"/>
      <c r="AA1078" s="10"/>
    </row>
    <row r="1079" spans="1:27" ht="12.3" x14ac:dyDescent="0.4">
      <c r="A1079" s="15"/>
      <c r="B1079" s="15"/>
      <c r="C1079" s="15"/>
      <c r="D1079" s="15"/>
      <c r="E1079" s="15"/>
      <c r="F1079" s="15"/>
      <c r="G1079" s="15"/>
      <c r="H1079" s="15"/>
      <c r="I1079" s="15"/>
      <c r="J1079" s="15"/>
      <c r="K1079" s="15"/>
      <c r="L1079" s="15"/>
      <c r="M1079" s="15"/>
      <c r="N1079" s="15"/>
      <c r="O1079" s="15"/>
      <c r="P1079" s="15"/>
      <c r="Q1079" s="15"/>
      <c r="R1079" s="15"/>
      <c r="S1079" s="15"/>
      <c r="T1079" s="15"/>
      <c r="U1079" s="15"/>
      <c r="V1079" s="15"/>
      <c r="W1079" s="15"/>
      <c r="X1079" s="15"/>
      <c r="Y1079" s="15"/>
      <c r="Z1079" s="15"/>
      <c r="AA1079" s="15"/>
    </row>
    <row r="1080" spans="1:27" ht="12.3" x14ac:dyDescent="0.4">
      <c r="A1080" s="10"/>
      <c r="B1080" s="10"/>
      <c r="C1080" s="10"/>
      <c r="D1080" s="10"/>
      <c r="E1080" s="10"/>
      <c r="F1080" s="10"/>
      <c r="G1080" s="10"/>
      <c r="H1080" s="10"/>
      <c r="I1080" s="10"/>
      <c r="J1080" s="10"/>
      <c r="K1080" s="10"/>
      <c r="L1080" s="10"/>
      <c r="M1080" s="10"/>
      <c r="N1080" s="10"/>
      <c r="O1080" s="10"/>
      <c r="P1080" s="10"/>
      <c r="Q1080" s="10"/>
      <c r="R1080" s="10"/>
      <c r="S1080" s="10"/>
      <c r="T1080" s="10"/>
      <c r="U1080" s="10"/>
      <c r="V1080" s="10"/>
      <c r="W1080" s="10"/>
      <c r="X1080" s="10"/>
      <c r="Y1080" s="10"/>
      <c r="Z1080" s="10"/>
      <c r="AA1080" s="10"/>
    </row>
  </sheetData>
  <mergeCells count="5">
    <mergeCell ref="G1:J1"/>
    <mergeCell ref="K1:O1"/>
    <mergeCell ref="P1:S1"/>
    <mergeCell ref="T1:W1"/>
    <mergeCell ref="X1:AA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TJA</vt:lpstr>
      <vt:lpstr>Other DCs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thomas</cp:lastModifiedBy>
  <dcterms:modified xsi:type="dcterms:W3CDTF">2021-05-20T09:09:07Z</dcterms:modified>
</cp:coreProperties>
</file>